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вушки" sheetId="1" r:id="rId1"/>
    <sheet name="итог" sheetId="3" r:id="rId2"/>
    <sheet name="ПСИ итог" sheetId="4" r:id="rId3"/>
    <sheet name="юноши" sheetId="2" r:id="rId4"/>
  </sheets>
  <calcPr calcId="162913" calcMode="manual"/>
</workbook>
</file>

<file path=xl/calcChain.xml><?xml version="1.0" encoding="utf-8"?>
<calcChain xmlns="http://schemas.openxmlformats.org/spreadsheetml/2006/main">
  <c r="M28" i="3" l="1"/>
  <c r="M27" i="3"/>
  <c r="M26" i="3"/>
  <c r="M25" i="3"/>
  <c r="M24" i="3"/>
  <c r="M52" i="3"/>
  <c r="M51" i="3"/>
  <c r="M44" i="3"/>
  <c r="M43" i="3"/>
  <c r="M42" i="3"/>
  <c r="M41" i="3"/>
  <c r="M40" i="3"/>
  <c r="M39" i="3"/>
  <c r="M35" i="3"/>
  <c r="M34" i="3"/>
  <c r="K19" i="2"/>
  <c r="M20" i="2" s="1"/>
  <c r="K20" i="2"/>
  <c r="M23" i="3"/>
  <c r="M22" i="3"/>
  <c r="M21" i="3"/>
  <c r="M20" i="3"/>
  <c r="N59" i="3"/>
  <c r="K28" i="2"/>
  <c r="K27" i="2"/>
  <c r="M28" i="2" s="1"/>
  <c r="K26" i="2"/>
  <c r="K14" i="2"/>
  <c r="K21" i="2"/>
  <c r="K25" i="2"/>
  <c r="K24" i="2"/>
  <c r="K23" i="2"/>
  <c r="K22" i="2"/>
  <c r="K18" i="2"/>
  <c r="K17" i="2"/>
  <c r="K16" i="2"/>
  <c r="K15" i="2"/>
  <c r="K13" i="2"/>
  <c r="K12" i="2"/>
  <c r="K11" i="2"/>
  <c r="K10" i="2"/>
  <c r="M16" i="2" l="1"/>
  <c r="M12" i="2"/>
  <c r="M24" i="2"/>
  <c r="M8" i="2"/>
  <c r="M36" i="1" l="1"/>
  <c r="M32" i="1"/>
  <c r="M27" i="1"/>
  <c r="M22" i="1"/>
  <c r="M13" i="1"/>
  <c r="M18" i="1"/>
  <c r="M8" i="1"/>
</calcChain>
</file>

<file path=xl/sharedStrings.xml><?xml version="1.0" encoding="utf-8"?>
<sst xmlns="http://schemas.openxmlformats.org/spreadsheetml/2006/main" count="351" uniqueCount="143">
  <si>
    <t>ФИ</t>
  </si>
  <si>
    <t>КЛАСС</t>
  </si>
  <si>
    <t>пр. в дл.</t>
  </si>
  <si>
    <t>очки</t>
  </si>
  <si>
    <t>мет.мяча</t>
  </si>
  <si>
    <t>600 м.</t>
  </si>
  <si>
    <t>60 м.</t>
  </si>
  <si>
    <t>всего очков</t>
  </si>
  <si>
    <t>место</t>
  </si>
  <si>
    <t>Березина Л.</t>
  </si>
  <si>
    <t>Гатаулина К.</t>
  </si>
  <si>
    <t>Перминова Анастас.</t>
  </si>
  <si>
    <t>0:03.00</t>
  </si>
  <si>
    <t>Соловьева Д.</t>
  </si>
  <si>
    <t>Лукиных И.</t>
  </si>
  <si>
    <t>Гуляева М.</t>
  </si>
  <si>
    <t>6а</t>
  </si>
  <si>
    <t>Елтышева М.</t>
  </si>
  <si>
    <t>Седова Я.</t>
  </si>
  <si>
    <t>Соколова .Д</t>
  </si>
  <si>
    <t>Кочергина Ю.</t>
  </si>
  <si>
    <t>Лукиных С.</t>
  </si>
  <si>
    <t>6б</t>
  </si>
  <si>
    <t>Петухова Н.</t>
  </si>
  <si>
    <t>Захарова Ю.</t>
  </si>
  <si>
    <t>Старкова С.</t>
  </si>
  <si>
    <t>Новожилова Анаст.</t>
  </si>
  <si>
    <t>Симонова М.</t>
  </si>
  <si>
    <t>7б</t>
  </si>
  <si>
    <t>Глянц С.</t>
  </si>
  <si>
    <t>Шистерова Екат.</t>
  </si>
  <si>
    <t>Лучникова Д.</t>
  </si>
  <si>
    <t>Ивакина К.</t>
  </si>
  <si>
    <t>8а</t>
  </si>
  <si>
    <t>Политова Д.</t>
  </si>
  <si>
    <t>Вопилова А.</t>
  </si>
  <si>
    <t>Углева Валер.</t>
  </si>
  <si>
    <t>Гилева Д.</t>
  </si>
  <si>
    <t>Ощепкова К.</t>
  </si>
  <si>
    <t>8б</t>
  </si>
  <si>
    <t>Зорина Анаст.</t>
  </si>
  <si>
    <t>Генералова Е.</t>
  </si>
  <si>
    <t>Пупышева П.</t>
  </si>
  <si>
    <t>Потухина К.</t>
  </si>
  <si>
    <t>Козлова П.</t>
  </si>
  <si>
    <t>9а</t>
  </si>
  <si>
    <t>Петрова Анаст.</t>
  </si>
  <si>
    <t>Мальцева П.</t>
  </si>
  <si>
    <t>сумма</t>
  </si>
  <si>
    <t xml:space="preserve">в рамках Всероссийских спортивных соревнований школьников </t>
  </si>
  <si>
    <t xml:space="preserve">                          Протокол школьного этапа соревнований  </t>
  </si>
  <si>
    <t>Шестерина Анаст.</t>
  </si>
  <si>
    <t>участие</t>
  </si>
  <si>
    <t>Долгих Денис</t>
  </si>
  <si>
    <t>Милютин Эльдар</t>
  </si>
  <si>
    <t>Петров Александр</t>
  </si>
  <si>
    <t>Торсунов Роман</t>
  </si>
  <si>
    <t>800 м.</t>
  </si>
  <si>
    <t>Блинов Кирилл</t>
  </si>
  <si>
    <t>Корнилков Илья</t>
  </si>
  <si>
    <t>Суродеев Никита</t>
  </si>
  <si>
    <t>Тихонов Артур</t>
  </si>
  <si>
    <t>Петров Тимофей</t>
  </si>
  <si>
    <t>Самылов Тимофей</t>
  </si>
  <si>
    <t>Истомин А.</t>
  </si>
  <si>
    <t>Симонов Кирилл</t>
  </si>
  <si>
    <t>Долганов Кирилл</t>
  </si>
  <si>
    <t>Сафин Владислав</t>
  </si>
  <si>
    <t>Ягафаров Равиль</t>
  </si>
  <si>
    <t>Киселев Артем</t>
  </si>
  <si>
    <t>Березин Леонид</t>
  </si>
  <si>
    <t>Старцев Роман</t>
  </si>
  <si>
    <t>Власов Иван</t>
  </si>
  <si>
    <t>Поповцев Илья</t>
  </si>
  <si>
    <t>Чащин Максим</t>
  </si>
  <si>
    <t>Ляхин Дмитрий</t>
  </si>
  <si>
    <t>Каплашников Александр</t>
  </si>
  <si>
    <t xml:space="preserve">  "Президентские спортивные игры" среди юношей.</t>
  </si>
  <si>
    <t>Судьи:</t>
  </si>
  <si>
    <t>О.А. Селиванова</t>
  </si>
  <si>
    <t>С.Г.Ощепков</t>
  </si>
  <si>
    <t>Р.И.Ширинкина</t>
  </si>
  <si>
    <t xml:space="preserve">       МБОУ Чайковская СОШ</t>
  </si>
  <si>
    <t xml:space="preserve">    12.05.2022 г.</t>
  </si>
  <si>
    <t xml:space="preserve">              Легкоатлетическое многоборье</t>
  </si>
  <si>
    <t xml:space="preserve"> "Президентские спортивные игры" среди девушек.</t>
  </si>
  <si>
    <t>В.В. Ощепков</t>
  </si>
  <si>
    <t xml:space="preserve">    11.05.2022 г.</t>
  </si>
  <si>
    <t>Березина Елизавета.</t>
  </si>
  <si>
    <t>Гатаулина Камилла.</t>
  </si>
  <si>
    <t>Перминова Анастасия.</t>
  </si>
  <si>
    <t>Соловьева Дарья.</t>
  </si>
  <si>
    <t>Лукиных Ирина.</t>
  </si>
  <si>
    <t>Гуляева Марина.</t>
  </si>
  <si>
    <t>Елтышева Мария.</t>
  </si>
  <si>
    <t>Седова Яна.</t>
  </si>
  <si>
    <t>Соколова Дарья</t>
  </si>
  <si>
    <t>Кочергина Юлия.</t>
  </si>
  <si>
    <t>Лукиных Софья.</t>
  </si>
  <si>
    <t>Петухова Надежда.</t>
  </si>
  <si>
    <t>Захарова Юлия.</t>
  </si>
  <si>
    <t>Старкова Софья.</t>
  </si>
  <si>
    <t>Симонова Мария.</t>
  </si>
  <si>
    <t>Глянц Софья.</t>
  </si>
  <si>
    <t>Шистерова Екатерина.</t>
  </si>
  <si>
    <t>Ивакина Кристина.</t>
  </si>
  <si>
    <t>Политова Дарья.</t>
  </si>
  <si>
    <t>Вопилова Анжелика.</t>
  </si>
  <si>
    <t>Углева Валерия.</t>
  </si>
  <si>
    <t>Гилева Дарья.</t>
  </si>
  <si>
    <t>Ощепкова Кира.</t>
  </si>
  <si>
    <t>Лучникова Дарья.</t>
  </si>
  <si>
    <t>Зорина Анастасия.</t>
  </si>
  <si>
    <t>Генералова Ева.</t>
  </si>
  <si>
    <t>Пупышева Полина.</t>
  </si>
  <si>
    <t>Потухина Ксения.</t>
  </si>
  <si>
    <t>Козлова Полина.</t>
  </si>
  <si>
    <t>Петрова Анастасия.</t>
  </si>
  <si>
    <t>Шестерина Анастасия.</t>
  </si>
  <si>
    <t>Мальцева Полина.</t>
  </si>
  <si>
    <t xml:space="preserve"> "Президентские спортивные игры" </t>
  </si>
  <si>
    <t>№</t>
  </si>
  <si>
    <t>п\п</t>
  </si>
  <si>
    <t>класс</t>
  </si>
  <si>
    <t>команда</t>
  </si>
  <si>
    <t>волейбол</t>
  </si>
  <si>
    <t>стритбол</t>
  </si>
  <si>
    <t>7а</t>
  </si>
  <si>
    <t>дев.</t>
  </si>
  <si>
    <t>юн.</t>
  </si>
  <si>
    <t>9б</t>
  </si>
  <si>
    <t>9в</t>
  </si>
  <si>
    <t>легкоатлетическое многоборье</t>
  </si>
  <si>
    <t>легкоатлетическая эстафета</t>
  </si>
  <si>
    <t>настольный теннис</t>
  </si>
  <si>
    <t xml:space="preserve">итого </t>
  </si>
  <si>
    <t xml:space="preserve">                                     Итоговый протокол соревнований</t>
  </si>
  <si>
    <t xml:space="preserve">                                 среди обучающихся МБОУ Чайковская СОШ</t>
  </si>
  <si>
    <t xml:space="preserve">                                   «Президентские спортивные игры»</t>
  </si>
  <si>
    <t>МБОУ Чайковская СОШ</t>
  </si>
  <si>
    <t xml:space="preserve">      март, апрель, май 2022 г.</t>
  </si>
  <si>
    <t xml:space="preserve">    13.05.2022 г.</t>
  </si>
  <si>
    <t xml:space="preserve">          Итоговый протокол школьного этапа соревнований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</si>
</sst>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5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32" xfId="0" applyBorder="1"/>
    <xf numFmtId="18" fontId="0" fillId="0" borderId="1" xfId="0" applyNumberFormat="1" applyBorder="1"/>
    <xf numFmtId="21" fontId="0" fillId="0" borderId="3" xfId="0" applyNumberFormat="1" applyBorder="1"/>
    <xf numFmtId="1" fontId="0" fillId="0" borderId="4" xfId="1" applyNumberFormat="1" applyFont="1" applyBorder="1"/>
    <xf numFmtId="21" fontId="0" fillId="0" borderId="5" xfId="0" applyNumberFormat="1" applyBorder="1"/>
    <xf numFmtId="21" fontId="0" fillId="0" borderId="32" xfId="0" applyNumberFormat="1" applyBorder="1"/>
    <xf numFmtId="21" fontId="0" fillId="0" borderId="1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5" fontId="0" fillId="0" borderId="3" xfId="1" applyNumberFormat="1" applyFont="1" applyBorder="1" applyAlignment="1">
      <alignment vertical="center"/>
    </xf>
    <xf numFmtId="164" fontId="0" fillId="0" borderId="3" xfId="0" applyNumberFormat="1" applyBorder="1"/>
    <xf numFmtId="0" fontId="0" fillId="0" borderId="39" xfId="0" applyBorder="1"/>
    <xf numFmtId="21" fontId="0" fillId="0" borderId="36" xfId="0" applyNumberFormat="1" applyBorder="1"/>
    <xf numFmtId="21" fontId="0" fillId="0" borderId="38" xfId="0" applyNumberFormat="1" applyBorder="1"/>
    <xf numFmtId="165" fontId="0" fillId="0" borderId="36" xfId="1" applyNumberFormat="1" applyFont="1" applyBorder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4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8" fillId="0" borderId="26" xfId="0" applyFont="1" applyBorder="1"/>
    <xf numFmtId="0" fontId="8" fillId="0" borderId="19" xfId="0" applyFont="1" applyBorder="1"/>
    <xf numFmtId="0" fontId="8" fillId="0" borderId="37" xfId="0" applyFont="1" applyBorder="1"/>
    <xf numFmtId="21" fontId="8" fillId="0" borderId="37" xfId="0" applyNumberFormat="1" applyFont="1" applyBorder="1"/>
    <xf numFmtId="0" fontId="8" fillId="0" borderId="33" xfId="0" applyFont="1" applyBorder="1"/>
    <xf numFmtId="0" fontId="8" fillId="0" borderId="22" xfId="0" applyFont="1" applyBorder="1"/>
    <xf numFmtId="0" fontId="8" fillId="0" borderId="16" xfId="0" applyFont="1" applyBorder="1"/>
    <xf numFmtId="0" fontId="8" fillId="0" borderId="10" xfId="0" applyFont="1" applyBorder="1"/>
    <xf numFmtId="0" fontId="8" fillId="0" borderId="13" xfId="0" applyFont="1" applyBorder="1"/>
    <xf numFmtId="21" fontId="8" fillId="0" borderId="10" xfId="0" applyNumberFormat="1" applyFont="1" applyBorder="1"/>
    <xf numFmtId="0" fontId="8" fillId="0" borderId="40" xfId="0" applyFont="1" applyBorder="1"/>
    <xf numFmtId="0" fontId="8" fillId="0" borderId="23" xfId="0" applyFont="1" applyBorder="1"/>
    <xf numFmtId="0" fontId="8" fillId="0" borderId="20" xfId="0" applyFont="1" applyBorder="1"/>
    <xf numFmtId="0" fontId="8" fillId="0" borderId="3" xfId="0" applyFont="1" applyBorder="1"/>
    <xf numFmtId="0" fontId="8" fillId="0" borderId="4" xfId="0" applyFont="1" applyBorder="1"/>
    <xf numFmtId="21" fontId="8" fillId="0" borderId="3" xfId="0" applyNumberFormat="1" applyFont="1" applyBorder="1"/>
    <xf numFmtId="0" fontId="8" fillId="0" borderId="34" xfId="0" applyFont="1" applyBorder="1"/>
    <xf numFmtId="0" fontId="8" fillId="0" borderId="36" xfId="0" applyFont="1" applyBorder="1"/>
    <xf numFmtId="0" fontId="8" fillId="0" borderId="8" xfId="0" applyFont="1" applyBorder="1"/>
    <xf numFmtId="0" fontId="7" fillId="0" borderId="23" xfId="0" applyFont="1" applyFill="1" applyBorder="1"/>
    <xf numFmtId="164" fontId="8" fillId="0" borderId="3" xfId="0" applyNumberFormat="1" applyFont="1" applyBorder="1"/>
    <xf numFmtId="0" fontId="8" fillId="0" borderId="21" xfId="0" applyFont="1" applyBorder="1"/>
    <xf numFmtId="0" fontId="8" fillId="0" borderId="32" xfId="0" applyFont="1" applyBorder="1"/>
    <xf numFmtId="0" fontId="8" fillId="0" borderId="9" xfId="0" applyFont="1" applyBorder="1"/>
    <xf numFmtId="21" fontId="8" fillId="0" borderId="32" xfId="0" applyNumberFormat="1" applyFont="1" applyBorder="1"/>
    <xf numFmtId="0" fontId="8" fillId="0" borderId="7" xfId="0" applyFont="1" applyBorder="1"/>
    <xf numFmtId="0" fontId="8" fillId="0" borderId="5" xfId="0" applyFont="1" applyBorder="1"/>
    <xf numFmtId="0" fontId="8" fillId="0" borderId="6" xfId="0" applyFont="1" applyBorder="1"/>
    <xf numFmtId="21" fontId="8" fillId="0" borderId="5" xfId="0" applyNumberFormat="1" applyFont="1" applyBorder="1"/>
    <xf numFmtId="0" fontId="8" fillId="0" borderId="38" xfId="0" applyFont="1" applyBorder="1"/>
    <xf numFmtId="0" fontId="7" fillId="0" borderId="15" xfId="0" applyFont="1" applyBorder="1"/>
    <xf numFmtId="0" fontId="8" fillId="0" borderId="15" xfId="0" applyFont="1" applyBorder="1"/>
    <xf numFmtId="0" fontId="8" fillId="0" borderId="15" xfId="0" applyFont="1" applyFill="1" applyBorder="1"/>
    <xf numFmtId="0" fontId="8" fillId="0" borderId="18" xfId="0" applyFont="1" applyBorder="1"/>
    <xf numFmtId="0" fontId="8" fillId="0" borderId="14" xfId="0" applyFont="1" applyBorder="1"/>
    <xf numFmtId="0" fontId="5" fillId="0" borderId="14" xfId="0" applyFont="1" applyBorder="1"/>
    <xf numFmtId="0" fontId="5" fillId="0" borderId="22" xfId="0" applyFont="1" applyBorder="1"/>
    <xf numFmtId="0" fontId="8" fillId="0" borderId="24" xfId="0" applyFont="1" applyBorder="1"/>
    <xf numFmtId="0" fontId="8" fillId="0" borderId="14" xfId="0" applyFont="1" applyFill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0" fillId="0" borderId="3" xfId="0" applyNumberFormat="1" applyBorder="1"/>
    <xf numFmtId="164" fontId="0" fillId="0" borderId="3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6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center"/>
    </xf>
    <xf numFmtId="0" fontId="2" fillId="0" borderId="37" xfId="0" applyFont="1" applyBorder="1"/>
    <xf numFmtId="0" fontId="2" fillId="0" borderId="19" xfId="0" applyFont="1" applyBorder="1"/>
    <xf numFmtId="0" fontId="0" fillId="0" borderId="17" xfId="0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2" fontId="0" fillId="0" borderId="36" xfId="0" applyNumberFormat="1" applyBorder="1"/>
    <xf numFmtId="2" fontId="0" fillId="0" borderId="7" xfId="0" applyNumberFormat="1" applyBorder="1"/>
    <xf numFmtId="165" fontId="0" fillId="0" borderId="36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37" xfId="0" applyNumberFormat="1" applyFont="1" applyBorder="1"/>
    <xf numFmtId="0" fontId="1" fillId="0" borderId="19" xfId="0" applyFont="1" applyBorder="1"/>
    <xf numFmtId="0" fontId="1" fillId="0" borderId="37" xfId="0" applyFont="1" applyBorder="1" applyAlignment="1">
      <alignment horizontal="center"/>
    </xf>
    <xf numFmtId="0" fontId="1" fillId="0" borderId="33" xfId="0" applyFont="1" applyBorder="1"/>
    <xf numFmtId="0" fontId="1" fillId="0" borderId="22" xfId="0" applyFont="1" applyBorder="1"/>
    <xf numFmtId="2" fontId="8" fillId="0" borderId="1" xfId="0" applyNumberFormat="1" applyFont="1" applyBorder="1"/>
    <xf numFmtId="2" fontId="8" fillId="0" borderId="3" xfId="0" applyNumberFormat="1" applyFont="1" applyBorder="1"/>
    <xf numFmtId="2" fontId="0" fillId="0" borderId="5" xfId="0" applyNumberFormat="1" applyBorder="1"/>
    <xf numFmtId="2" fontId="8" fillId="0" borderId="10" xfId="0" applyNumberFormat="1" applyFont="1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/>
    <xf numFmtId="2" fontId="0" fillId="0" borderId="50" xfId="0" applyNumberFormat="1" applyBorder="1"/>
    <xf numFmtId="164" fontId="0" fillId="0" borderId="50" xfId="1" applyNumberFormat="1" applyFont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8" fillId="0" borderId="57" xfId="0" applyFont="1" applyBorder="1"/>
    <xf numFmtId="0" fontId="2" fillId="0" borderId="58" xfId="0" applyFont="1" applyBorder="1"/>
    <xf numFmtId="0" fontId="1" fillId="0" borderId="59" xfId="0" applyFont="1" applyBorder="1"/>
    <xf numFmtId="0" fontId="2" fillId="0" borderId="60" xfId="0" applyFont="1" applyBorder="1"/>
    <xf numFmtId="0" fontId="8" fillId="0" borderId="61" xfId="0" applyFont="1" applyBorder="1"/>
    <xf numFmtId="0" fontId="0" fillId="0" borderId="62" xfId="0" applyBorder="1"/>
    <xf numFmtId="0" fontId="8" fillId="0" borderId="63" xfId="0" applyFont="1" applyBorder="1"/>
    <xf numFmtId="0" fontId="8" fillId="0" borderId="64" xfId="0" applyFont="1" applyBorder="1"/>
    <xf numFmtId="0" fontId="8" fillId="0" borderId="56" xfId="0" applyFont="1" applyBorder="1"/>
    <xf numFmtId="0" fontId="8" fillId="0" borderId="71" xfId="0" applyFont="1" applyBorder="1"/>
    <xf numFmtId="0" fontId="8" fillId="0" borderId="72" xfId="0" applyFont="1" applyBorder="1"/>
    <xf numFmtId="0" fontId="8" fillId="0" borderId="48" xfId="0" applyFont="1" applyBorder="1"/>
    <xf numFmtId="0" fontId="8" fillId="0" borderId="49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2" fontId="8" fillId="0" borderId="50" xfId="0" applyNumberFormat="1" applyFont="1" applyBorder="1"/>
    <xf numFmtId="0" fontId="8" fillId="0" borderId="73" xfId="0" applyFont="1" applyBorder="1"/>
    <xf numFmtId="0" fontId="8" fillId="0" borderId="54" xfId="0" applyFont="1" applyFill="1" applyBorder="1"/>
    <xf numFmtId="0" fontId="8" fillId="0" borderId="65" xfId="0" applyFont="1" applyBorder="1"/>
    <xf numFmtId="0" fontId="8" fillId="0" borderId="66" xfId="0" applyFont="1" applyBorder="1" applyAlignment="1">
      <alignment horizontal="center"/>
    </xf>
    <xf numFmtId="0" fontId="8" fillId="0" borderId="67" xfId="0" applyFont="1" applyBorder="1"/>
    <xf numFmtId="0" fontId="8" fillId="0" borderId="68" xfId="0" applyFont="1" applyBorder="1"/>
    <xf numFmtId="2" fontId="8" fillId="0" borderId="67" xfId="0" applyNumberFormat="1" applyFont="1" applyBorder="1"/>
    <xf numFmtId="164" fontId="8" fillId="0" borderId="67" xfId="0" applyNumberFormat="1" applyFont="1" applyBorder="1"/>
    <xf numFmtId="0" fontId="8" fillId="0" borderId="74" xfId="0" applyFont="1" applyBorder="1"/>
    <xf numFmtId="0" fontId="8" fillId="0" borderId="71" xfId="0" applyFont="1" applyFill="1" applyBorder="1"/>
    <xf numFmtId="0" fontId="7" fillId="0" borderId="71" xfId="0" applyFont="1" applyBorder="1"/>
    <xf numFmtId="0" fontId="7" fillId="0" borderId="72" xfId="0" applyFont="1" applyBorder="1"/>
    <xf numFmtId="0" fontId="8" fillId="0" borderId="76" xfId="0" applyFont="1" applyBorder="1"/>
    <xf numFmtId="0" fontId="7" fillId="0" borderId="57" xfId="0" applyFont="1" applyBorder="1"/>
    <xf numFmtId="0" fontId="8" fillId="0" borderId="57" xfId="0" applyFont="1" applyFill="1" applyBorder="1"/>
    <xf numFmtId="0" fontId="0" fillId="0" borderId="77" xfId="0" applyBorder="1"/>
    <xf numFmtId="0" fontId="8" fillId="0" borderId="78" xfId="0" applyFont="1" applyBorder="1"/>
    <xf numFmtId="0" fontId="8" fillId="0" borderId="79" xfId="0" applyFont="1" applyBorder="1"/>
    <xf numFmtId="0" fontId="8" fillId="0" borderId="54" xfId="0" applyFont="1" applyBorder="1"/>
    <xf numFmtId="0" fontId="1" fillId="0" borderId="71" xfId="0" applyFont="1" applyBorder="1"/>
    <xf numFmtId="0" fontId="1" fillId="0" borderId="23" xfId="0" applyFont="1" applyBorder="1"/>
    <xf numFmtId="0" fontId="8" fillId="0" borderId="70" xfId="0" applyFont="1" applyBorder="1"/>
    <xf numFmtId="0" fontId="8" fillId="0" borderId="60" xfId="0" applyFont="1" applyBorder="1"/>
    <xf numFmtId="0" fontId="8" fillId="0" borderId="20" xfId="0" applyFont="1" applyBorder="1" applyAlignment="1">
      <alignment horizontal="center"/>
    </xf>
    <xf numFmtId="2" fontId="8" fillId="0" borderId="36" xfId="0" applyNumberFormat="1" applyFont="1" applyBorder="1"/>
    <xf numFmtId="0" fontId="8" fillId="0" borderId="36" xfId="0" applyFont="1" applyBorder="1" applyAlignment="1">
      <alignment horizontal="center"/>
    </xf>
    <xf numFmtId="0" fontId="1" fillId="0" borderId="56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2" fontId="1" fillId="0" borderId="3" xfId="0" applyNumberFormat="1" applyFont="1" applyBorder="1"/>
    <xf numFmtId="0" fontId="1" fillId="0" borderId="34" xfId="0" applyFont="1" applyBorder="1"/>
    <xf numFmtId="0" fontId="8" fillId="0" borderId="69" xfId="0" applyFont="1" applyBorder="1"/>
    <xf numFmtId="0" fontId="1" fillId="0" borderId="36" xfId="0" applyFont="1" applyBorder="1"/>
    <xf numFmtId="0" fontId="1" fillId="0" borderId="15" xfId="0" applyFont="1" applyFill="1" applyBorder="1"/>
    <xf numFmtId="0" fontId="8" fillId="0" borderId="74" xfId="0" applyFont="1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86" xfId="0" applyBorder="1" applyAlignment="1">
      <alignment horizontal="center"/>
    </xf>
    <xf numFmtId="0" fontId="0" fillId="0" borderId="96" xfId="0" applyBorder="1" applyAlignment="1">
      <alignment horizontal="center"/>
    </xf>
    <xf numFmtId="0" fontId="1" fillId="0" borderId="81" xfId="0" applyFont="1" applyBorder="1"/>
    <xf numFmtId="0" fontId="1" fillId="0" borderId="27" xfId="0" applyFont="1" applyBorder="1"/>
    <xf numFmtId="0" fontId="0" fillId="0" borderId="9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4" xfId="0" applyBorder="1"/>
    <xf numFmtId="0" fontId="1" fillId="0" borderId="60" xfId="0" applyFont="1" applyBorder="1"/>
    <xf numFmtId="0" fontId="0" fillId="0" borderId="103" xfId="0" applyBorder="1" applyAlignment="1">
      <alignment horizontal="center"/>
    </xf>
    <xf numFmtId="0" fontId="7" fillId="0" borderId="23" xfId="0" applyFont="1" applyBorder="1"/>
    <xf numFmtId="0" fontId="1" fillId="0" borderId="94" xfId="0" applyFont="1" applyBorder="1"/>
    <xf numFmtId="0" fontId="7" fillId="0" borderId="94" xfId="0" applyFont="1" applyBorder="1"/>
    <xf numFmtId="0" fontId="4" fillId="0" borderId="110" xfId="0" applyFont="1" applyBorder="1" applyAlignment="1">
      <alignment horizontal="center"/>
    </xf>
    <xf numFmtId="0" fontId="1" fillId="0" borderId="80" xfId="0" applyFont="1" applyBorder="1"/>
    <xf numFmtId="0" fontId="0" fillId="0" borderId="16" xfId="0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85" xfId="0" applyBorder="1" applyAlignment="1">
      <alignment horizontal="right"/>
    </xf>
    <xf numFmtId="166" fontId="0" fillId="0" borderId="85" xfId="0" applyNumberFormat="1" applyBorder="1" applyAlignment="1">
      <alignment horizontal="right"/>
    </xf>
    <xf numFmtId="164" fontId="0" fillId="0" borderId="85" xfId="1" applyNumberFormat="1" applyFont="1" applyBorder="1" applyAlignment="1">
      <alignment horizontal="right"/>
    </xf>
    <xf numFmtId="0" fontId="0" fillId="0" borderId="10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9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81" xfId="0" applyBorder="1" applyAlignment="1">
      <alignment horizontal="right"/>
    </xf>
    <xf numFmtId="166" fontId="0" fillId="0" borderId="81" xfId="0" applyNumberFormat="1" applyBorder="1" applyAlignment="1">
      <alignment horizontal="right"/>
    </xf>
    <xf numFmtId="164" fontId="0" fillId="0" borderId="81" xfId="1" applyNumberFormat="1" applyFont="1" applyBorder="1" applyAlignment="1">
      <alignment horizontal="right"/>
    </xf>
    <xf numFmtId="0" fontId="0" fillId="0" borderId="99" xfId="0" applyBorder="1" applyAlignment="1">
      <alignment horizontal="right"/>
    </xf>
    <xf numFmtId="0" fontId="0" fillId="0" borderId="27" xfId="0" applyBorder="1" applyAlignment="1">
      <alignment horizontal="right"/>
    </xf>
    <xf numFmtId="0" fontId="8" fillId="0" borderId="94" xfId="0" applyFont="1" applyBorder="1" applyAlignment="1">
      <alignment horizontal="right"/>
    </xf>
    <xf numFmtId="165" fontId="0" fillId="0" borderId="81" xfId="1" applyNumberFormat="1" applyFont="1" applyBorder="1" applyAlignment="1">
      <alignment horizontal="right" vertical="center"/>
    </xf>
    <xf numFmtId="1" fontId="0" fillId="0" borderId="81" xfId="1" applyNumberFormat="1" applyFont="1" applyBorder="1" applyAlignment="1">
      <alignment horizontal="right"/>
    </xf>
    <xf numFmtId="2" fontId="0" fillId="0" borderId="81" xfId="0" applyNumberFormat="1" applyBorder="1" applyAlignment="1">
      <alignment horizontal="right"/>
    </xf>
    <xf numFmtId="0" fontId="0" fillId="0" borderId="94" xfId="0" applyBorder="1" applyAlignment="1">
      <alignment horizontal="right"/>
    </xf>
    <xf numFmtId="0" fontId="0" fillId="0" borderId="107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83" xfId="0" applyBorder="1" applyAlignment="1">
      <alignment horizontal="right"/>
    </xf>
    <xf numFmtId="166" fontId="0" fillId="0" borderId="83" xfId="0" applyNumberFormat="1" applyBorder="1" applyAlignment="1">
      <alignment horizontal="right"/>
    </xf>
    <xf numFmtId="2" fontId="0" fillId="0" borderId="83" xfId="0" applyNumberFormat="1" applyBorder="1" applyAlignment="1">
      <alignment horizontal="right"/>
    </xf>
    <xf numFmtId="1" fontId="0" fillId="0" borderId="83" xfId="1" applyNumberFormat="1" applyFont="1" applyBorder="1" applyAlignment="1">
      <alignment horizontal="right"/>
    </xf>
    <xf numFmtId="0" fontId="0" fillId="0" borderId="108" xfId="0" applyBorder="1" applyAlignment="1">
      <alignment horizontal="right"/>
    </xf>
    <xf numFmtId="0" fontId="0" fillId="0" borderId="109" xfId="0" applyBorder="1" applyAlignment="1">
      <alignment horizontal="right"/>
    </xf>
    <xf numFmtId="0" fontId="8" fillId="0" borderId="82" xfId="0" applyFont="1" applyBorder="1" applyAlignment="1">
      <alignment horizontal="right"/>
    </xf>
    <xf numFmtId="21" fontId="0" fillId="0" borderId="81" xfId="0" applyNumberFormat="1" applyBorder="1" applyAlignment="1">
      <alignment horizontal="right"/>
    </xf>
    <xf numFmtId="165" fontId="0" fillId="0" borderId="81" xfId="1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87" xfId="0" applyFont="1" applyBorder="1" applyAlignment="1">
      <alignment horizontal="right"/>
    </xf>
    <xf numFmtId="0" fontId="2" fillId="0" borderId="81" xfId="0" applyFont="1" applyBorder="1" applyAlignment="1">
      <alignment horizontal="right"/>
    </xf>
    <xf numFmtId="2" fontId="1" fillId="0" borderId="81" xfId="0" applyNumberFormat="1" applyFont="1" applyBorder="1" applyAlignment="1">
      <alignment horizontal="right"/>
    </xf>
    <xf numFmtId="0" fontId="1" fillId="0" borderId="81" xfId="0" applyFont="1" applyBorder="1" applyAlignment="1">
      <alignment horizontal="right"/>
    </xf>
    <xf numFmtId="0" fontId="1" fillId="0" borderId="99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94" xfId="0" applyFont="1" applyBorder="1" applyAlignment="1">
      <alignment horizontal="right"/>
    </xf>
    <xf numFmtId="0" fontId="8" fillId="0" borderId="81" xfId="0" applyFont="1" applyBorder="1" applyAlignment="1">
      <alignment horizontal="right"/>
    </xf>
    <xf numFmtId="21" fontId="0" fillId="0" borderId="83" xfId="0" applyNumberFormat="1" applyBorder="1" applyAlignment="1">
      <alignment horizontal="right"/>
    </xf>
    <xf numFmtId="21" fontId="0" fillId="0" borderId="85" xfId="0" applyNumberFormat="1" applyBorder="1" applyAlignment="1">
      <alignment horizontal="right"/>
    </xf>
    <xf numFmtId="21" fontId="8" fillId="0" borderId="81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76" xfId="0" applyBorder="1" applyAlignment="1">
      <alignment horizontal="right"/>
    </xf>
    <xf numFmtId="0" fontId="7" fillId="0" borderId="94" xfId="0" applyFont="1" applyBorder="1" applyAlignment="1">
      <alignment horizontal="right"/>
    </xf>
    <xf numFmtId="0" fontId="0" fillId="0" borderId="82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87" xfId="0" applyFont="1" applyBorder="1" applyAlignment="1">
      <alignment horizontal="right"/>
    </xf>
    <xf numFmtId="0" fontId="8" fillId="0" borderId="94" xfId="0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21" fontId="0" fillId="0" borderId="84" xfId="0" applyNumberFormat="1" applyBorder="1" applyAlignment="1">
      <alignment horizontal="right"/>
    </xf>
    <xf numFmtId="0" fontId="0" fillId="0" borderId="84" xfId="0" applyBorder="1" applyAlignment="1">
      <alignment horizontal="right"/>
    </xf>
    <xf numFmtId="164" fontId="0" fillId="0" borderId="81" xfId="0" applyNumberFormat="1" applyBorder="1" applyAlignment="1">
      <alignment horizontal="right"/>
    </xf>
    <xf numFmtId="0" fontId="0" fillId="0" borderId="105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106" xfId="0" applyBorder="1" applyAlignment="1">
      <alignment horizontal="right"/>
    </xf>
    <xf numFmtId="0" fontId="0" fillId="0" borderId="49" xfId="0" applyBorder="1" applyAlignment="1">
      <alignment horizontal="right"/>
    </xf>
    <xf numFmtId="0" fontId="5" fillId="0" borderId="94" xfId="0" applyFont="1" applyBorder="1" applyAlignment="1">
      <alignment horizontal="right"/>
    </xf>
    <xf numFmtId="0" fontId="7" fillId="0" borderId="94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81" xfId="0" applyFont="1" applyBorder="1" applyAlignment="1">
      <alignment vertical="center" wrapText="1"/>
    </xf>
    <xf numFmtId="0" fontId="16" fillId="0" borderId="8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81" xfId="0" applyFont="1" applyBorder="1" applyAlignment="1">
      <alignment vertical="center" wrapText="1"/>
    </xf>
    <xf numFmtId="0" fontId="18" fillId="0" borderId="81" xfId="0" applyFont="1" applyBorder="1" applyAlignment="1">
      <alignment horizontal="center" vertical="center" wrapText="1"/>
    </xf>
    <xf numFmtId="0" fontId="0" fillId="0" borderId="111" xfId="0" applyBorder="1" applyAlignment="1">
      <alignment horizontal="right"/>
    </xf>
    <xf numFmtId="0" fontId="1" fillId="0" borderId="111" xfId="0" applyFont="1" applyBorder="1" applyAlignment="1">
      <alignment horizontal="right"/>
    </xf>
    <xf numFmtId="0" fontId="8" fillId="0" borderId="61" xfId="0" applyFont="1" applyBorder="1" applyAlignment="1">
      <alignment horizontal="right"/>
    </xf>
    <xf numFmtId="0" fontId="7" fillId="0" borderId="6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88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21" fontId="1" fillId="0" borderId="85" xfId="0" applyNumberFormat="1" applyFont="1" applyBorder="1" applyAlignment="1">
      <alignment horizontal="right"/>
    </xf>
    <xf numFmtId="0" fontId="1" fillId="0" borderId="101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21" fontId="1" fillId="0" borderId="81" xfId="0" applyNumberFormat="1" applyFont="1" applyBorder="1" applyAlignment="1">
      <alignment horizontal="right"/>
    </xf>
    <xf numFmtId="2" fontId="1" fillId="0" borderId="85" xfId="0" applyNumberFormat="1" applyFont="1" applyBorder="1" applyAlignment="1">
      <alignment horizontal="right"/>
    </xf>
    <xf numFmtId="164" fontId="1" fillId="0" borderId="81" xfId="0" applyNumberFormat="1" applyFont="1" applyBorder="1" applyAlignment="1">
      <alignment horizontal="right"/>
    </xf>
    <xf numFmtId="0" fontId="1" fillId="0" borderId="107" xfId="0" applyFont="1" applyBorder="1" applyAlignment="1">
      <alignment horizontal="right"/>
    </xf>
    <xf numFmtId="0" fontId="1" fillId="0" borderId="89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21" fontId="1" fillId="0" borderId="83" xfId="0" applyNumberFormat="1" applyFont="1" applyBorder="1" applyAlignment="1">
      <alignment horizontal="right"/>
    </xf>
    <xf numFmtId="0" fontId="1" fillId="0" borderId="108" xfId="0" applyFont="1" applyBorder="1" applyAlignment="1">
      <alignment horizontal="right"/>
    </xf>
    <xf numFmtId="0" fontId="1" fillId="0" borderId="109" xfId="0" applyFont="1" applyBorder="1" applyAlignment="1">
      <alignment horizontal="right"/>
    </xf>
    <xf numFmtId="21" fontId="1" fillId="0" borderId="84" xfId="0" applyNumberFormat="1" applyFont="1" applyBorder="1" applyAlignment="1">
      <alignment horizontal="right"/>
    </xf>
    <xf numFmtId="0" fontId="1" fillId="0" borderId="84" xfId="0" applyFont="1" applyBorder="1" applyAlignment="1">
      <alignment horizontal="right"/>
    </xf>
    <xf numFmtId="0" fontId="1" fillId="0" borderId="105" xfId="0" applyFont="1" applyBorder="1" applyAlignment="1">
      <alignment horizontal="right"/>
    </xf>
    <xf numFmtId="0" fontId="1" fillId="0" borderId="91" xfId="0" applyFont="1" applyBorder="1" applyAlignment="1">
      <alignment horizontal="right"/>
    </xf>
    <xf numFmtId="2" fontId="1" fillId="0" borderId="84" xfId="0" applyNumberFormat="1" applyFont="1" applyBorder="1" applyAlignment="1">
      <alignment horizontal="right"/>
    </xf>
    <xf numFmtId="0" fontId="1" fillId="0" borderId="106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66" xfId="0" applyFont="1" applyBorder="1" applyAlignment="1">
      <alignment horizontal="right"/>
    </xf>
    <xf numFmtId="0" fontId="1" fillId="0" borderId="29" xfId="0" applyFont="1" applyBorder="1"/>
    <xf numFmtId="0" fontId="1" fillId="0" borderId="66" xfId="0" applyFont="1" applyBorder="1"/>
    <xf numFmtId="0" fontId="1" fillId="0" borderId="18" xfId="0" applyFont="1" applyBorder="1"/>
    <xf numFmtId="0" fontId="1" fillId="0" borderId="95" xfId="0" applyFont="1" applyBorder="1"/>
    <xf numFmtId="0" fontId="1" fillId="0" borderId="97" xfId="0" applyFont="1" applyBorder="1"/>
    <xf numFmtId="0" fontId="1" fillId="0" borderId="93" xfId="0" applyFont="1" applyBorder="1"/>
    <xf numFmtId="0" fontId="18" fillId="0" borderId="0" xfId="0" applyFont="1" applyAlignment="1">
      <alignment horizontal="left" vertical="center"/>
    </xf>
    <xf numFmtId="0" fontId="18" fillId="0" borderId="98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586740</xdr:colOff>
      <xdr:row>17</xdr:row>
      <xdr:rowOff>34290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241173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586740</xdr:colOff>
      <xdr:row>30</xdr:row>
      <xdr:rowOff>34290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33108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586740</xdr:colOff>
      <xdr:row>25</xdr:row>
      <xdr:rowOff>34290</xdr:rowOff>
    </xdr:from>
    <xdr:ext cx="65" cy="172227"/>
    <xdr:sp macro="" textlink="">
      <xdr:nvSpPr>
        <xdr:cNvPr id="3" name="TextBox 2"/>
        <xdr:cNvSpPr txBox="1"/>
      </xdr:nvSpPr>
      <xdr:spPr>
        <a:xfrm>
          <a:off x="7132320" y="29984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586740</xdr:colOff>
      <xdr:row>15</xdr:row>
      <xdr:rowOff>34290</xdr:rowOff>
    </xdr:from>
    <xdr:ext cx="65" cy="172227"/>
    <xdr:sp macro="" textlink="">
      <xdr:nvSpPr>
        <xdr:cNvPr id="3" name="TextBox 2"/>
        <xdr:cNvSpPr txBox="1"/>
      </xdr:nvSpPr>
      <xdr:spPr>
        <a:xfrm>
          <a:off x="6758940" y="31280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C1" sqref="C1"/>
    </sheetView>
  </sheetViews>
  <sheetFormatPr defaultRowHeight="15" x14ac:dyDescent="0.25"/>
  <cols>
    <col min="1" max="1" width="18.7109375" customWidth="1"/>
    <col min="2" max="2" width="9" customWidth="1"/>
  </cols>
  <sheetData>
    <row r="1" spans="1:14" ht="18.75" x14ac:dyDescent="0.3">
      <c r="B1" s="47"/>
      <c r="C1" s="48" t="s">
        <v>50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8.75" x14ac:dyDescent="0.3">
      <c r="B2" s="47"/>
      <c r="C2" s="48" t="s">
        <v>49</v>
      </c>
      <c r="D2" s="48"/>
      <c r="E2" s="48"/>
      <c r="F2" s="48"/>
      <c r="G2" s="48"/>
      <c r="H2" s="48"/>
      <c r="I2" s="48"/>
      <c r="J2" s="48"/>
    </row>
    <row r="3" spans="1:14" ht="18.75" x14ac:dyDescent="0.3">
      <c r="B3" s="47"/>
      <c r="C3" s="48"/>
      <c r="D3" s="48" t="s">
        <v>85</v>
      </c>
      <c r="E3" s="48"/>
      <c r="F3" s="48"/>
      <c r="G3" s="48"/>
      <c r="H3" s="46"/>
      <c r="I3" s="46"/>
      <c r="J3" s="46"/>
      <c r="K3" s="48"/>
      <c r="L3" s="48"/>
      <c r="M3" s="48"/>
    </row>
    <row r="4" spans="1:14" ht="15.75" thickBot="1" x14ac:dyDescent="0.3">
      <c r="A4" s="203" t="s">
        <v>87</v>
      </c>
      <c r="B4" s="203"/>
      <c r="C4" s="204"/>
      <c r="D4" s="205" t="s">
        <v>84</v>
      </c>
      <c r="E4" s="205"/>
      <c r="F4" s="205"/>
      <c r="G4" s="205"/>
      <c r="H4" s="205"/>
      <c r="I4" s="204"/>
      <c r="J4" s="204"/>
      <c r="K4" s="205" t="s">
        <v>82</v>
      </c>
      <c r="L4" s="205"/>
      <c r="M4" s="205"/>
      <c r="N4" s="203"/>
    </row>
    <row r="5" spans="1:14" ht="15.75" thickBot="1" x14ac:dyDescent="0.3">
      <c r="A5" s="9" t="s">
        <v>0</v>
      </c>
      <c r="B5" s="22" t="s">
        <v>1</v>
      </c>
      <c r="C5" s="9" t="s">
        <v>2</v>
      </c>
      <c r="D5" s="10" t="s">
        <v>3</v>
      </c>
      <c r="E5" s="9" t="s">
        <v>4</v>
      </c>
      <c r="F5" s="10" t="s">
        <v>3</v>
      </c>
      <c r="G5" s="9" t="s">
        <v>5</v>
      </c>
      <c r="H5" s="10" t="s">
        <v>3</v>
      </c>
      <c r="I5" s="9" t="s">
        <v>6</v>
      </c>
      <c r="J5" s="10" t="s">
        <v>3</v>
      </c>
      <c r="K5" s="49" t="s">
        <v>7</v>
      </c>
      <c r="L5" s="51" t="s">
        <v>8</v>
      </c>
      <c r="M5" s="50" t="s">
        <v>48</v>
      </c>
      <c r="N5" s="10" t="s">
        <v>8</v>
      </c>
    </row>
    <row r="6" spans="1:14" x14ac:dyDescent="0.25">
      <c r="A6" s="16" t="s">
        <v>9</v>
      </c>
      <c r="B6" s="91">
        <v>5</v>
      </c>
      <c r="C6" s="1">
        <v>163</v>
      </c>
      <c r="D6" s="2">
        <v>14</v>
      </c>
      <c r="E6" s="1">
        <v>15</v>
      </c>
      <c r="F6" s="2">
        <v>23</v>
      </c>
      <c r="G6" s="26" t="s">
        <v>12</v>
      </c>
      <c r="H6" s="2">
        <v>1</v>
      </c>
      <c r="I6" s="38">
        <v>11</v>
      </c>
      <c r="J6" s="2">
        <v>66</v>
      </c>
      <c r="K6" s="32">
        <v>104</v>
      </c>
      <c r="L6" s="19">
        <v>14</v>
      </c>
      <c r="M6" s="11"/>
      <c r="N6" s="11"/>
    </row>
    <row r="7" spans="1:14" x14ac:dyDescent="0.25">
      <c r="A7" s="17" t="s">
        <v>10</v>
      </c>
      <c r="B7" s="92">
        <v>5</v>
      </c>
      <c r="C7" s="3">
        <v>160</v>
      </c>
      <c r="D7" s="4">
        <v>13</v>
      </c>
      <c r="E7" s="3">
        <v>19</v>
      </c>
      <c r="F7" s="4">
        <v>33</v>
      </c>
      <c r="G7" s="27">
        <v>1.9907407407407408E-3</v>
      </c>
      <c r="H7" s="4">
        <v>14</v>
      </c>
      <c r="I7" s="39">
        <v>10.9</v>
      </c>
      <c r="J7" s="4">
        <v>69</v>
      </c>
      <c r="K7" s="33">
        <v>129</v>
      </c>
      <c r="L7" s="20">
        <v>12</v>
      </c>
      <c r="M7" s="83"/>
      <c r="N7" s="83"/>
    </row>
    <row r="8" spans="1:14" x14ac:dyDescent="0.25">
      <c r="A8" s="17" t="s">
        <v>11</v>
      </c>
      <c r="B8" s="92">
        <v>5</v>
      </c>
      <c r="C8" s="3">
        <v>160</v>
      </c>
      <c r="D8" s="4">
        <v>13</v>
      </c>
      <c r="E8" s="3">
        <v>19</v>
      </c>
      <c r="F8" s="4">
        <v>33</v>
      </c>
      <c r="G8" s="27">
        <v>1.8634259259259261E-3</v>
      </c>
      <c r="H8" s="4">
        <v>33</v>
      </c>
      <c r="I8" s="40">
        <v>11.2</v>
      </c>
      <c r="J8" s="4">
        <v>60</v>
      </c>
      <c r="K8" s="33">
        <v>139</v>
      </c>
      <c r="L8" s="20">
        <v>9</v>
      </c>
      <c r="M8" s="83">
        <f>SUM(K7:K10)</f>
        <v>531</v>
      </c>
      <c r="N8" s="83">
        <v>3</v>
      </c>
    </row>
    <row r="9" spans="1:14" x14ac:dyDescent="0.25">
      <c r="A9" s="17" t="s">
        <v>13</v>
      </c>
      <c r="B9" s="92">
        <v>5</v>
      </c>
      <c r="C9" s="3">
        <v>145</v>
      </c>
      <c r="D9" s="4">
        <v>10</v>
      </c>
      <c r="E9" s="3">
        <v>18</v>
      </c>
      <c r="F9" s="4">
        <v>30</v>
      </c>
      <c r="G9" s="27">
        <v>2.4189814814814816E-3</v>
      </c>
      <c r="H9" s="28">
        <v>1</v>
      </c>
      <c r="I9" s="3">
        <v>10.7</v>
      </c>
      <c r="J9" s="4">
        <v>75</v>
      </c>
      <c r="K9" s="33">
        <v>116</v>
      </c>
      <c r="L9" s="20">
        <v>13</v>
      </c>
      <c r="M9" s="83"/>
      <c r="N9" s="83"/>
    </row>
    <row r="10" spans="1:14" ht="15.75" thickBot="1" x14ac:dyDescent="0.3">
      <c r="A10" s="13" t="s">
        <v>14</v>
      </c>
      <c r="B10" s="93">
        <v>5</v>
      </c>
      <c r="C10" s="25">
        <v>170</v>
      </c>
      <c r="D10" s="8">
        <v>15</v>
      </c>
      <c r="E10" s="25">
        <v>13</v>
      </c>
      <c r="F10" s="8">
        <v>18</v>
      </c>
      <c r="G10" s="30">
        <v>1.8287037037037037E-3</v>
      </c>
      <c r="H10" s="8">
        <v>39</v>
      </c>
      <c r="I10" s="25">
        <v>10.7</v>
      </c>
      <c r="J10" s="8">
        <v>75</v>
      </c>
      <c r="K10" s="42">
        <v>147</v>
      </c>
      <c r="L10" s="20">
        <v>7</v>
      </c>
      <c r="M10" s="83"/>
      <c r="N10" s="83"/>
    </row>
    <row r="11" spans="1:14" x14ac:dyDescent="0.25">
      <c r="A11" s="52" t="s">
        <v>15</v>
      </c>
      <c r="B11" s="94" t="s">
        <v>16</v>
      </c>
      <c r="C11" s="54">
        <v>170</v>
      </c>
      <c r="D11" s="53">
        <v>15</v>
      </c>
      <c r="E11" s="54">
        <v>23.8</v>
      </c>
      <c r="F11" s="53">
        <v>44</v>
      </c>
      <c r="G11" s="55">
        <v>1.736111111111111E-3</v>
      </c>
      <c r="H11" s="53">
        <v>55</v>
      </c>
      <c r="I11" s="54">
        <v>9.6</v>
      </c>
      <c r="J11" s="53">
        <v>108</v>
      </c>
      <c r="K11" s="56">
        <v>222</v>
      </c>
      <c r="L11" s="57">
        <v>1</v>
      </c>
      <c r="M11" s="57"/>
      <c r="N11" s="57"/>
    </row>
    <row r="12" spans="1:14" x14ac:dyDescent="0.25">
      <c r="A12" s="23" t="s">
        <v>17</v>
      </c>
      <c r="B12" s="95" t="s">
        <v>16</v>
      </c>
      <c r="C12" s="35">
        <v>165</v>
      </c>
      <c r="D12" s="17">
        <v>14</v>
      </c>
      <c r="E12" s="35">
        <v>17</v>
      </c>
      <c r="F12" s="17">
        <v>28</v>
      </c>
      <c r="G12" s="43">
        <v>1.7939814814814815E-3</v>
      </c>
      <c r="H12" s="17">
        <v>45</v>
      </c>
      <c r="I12" s="45">
        <v>10.5</v>
      </c>
      <c r="J12" s="17">
        <v>81</v>
      </c>
      <c r="K12" s="33">
        <v>168</v>
      </c>
      <c r="L12" s="20">
        <v>4</v>
      </c>
      <c r="M12" s="63"/>
      <c r="N12" s="63"/>
    </row>
    <row r="13" spans="1:14" x14ac:dyDescent="0.25">
      <c r="A13" s="23" t="s">
        <v>18</v>
      </c>
      <c r="B13" s="95" t="s">
        <v>16</v>
      </c>
      <c r="C13" s="35">
        <v>175</v>
      </c>
      <c r="D13" s="17">
        <v>17</v>
      </c>
      <c r="E13" s="35">
        <v>15</v>
      </c>
      <c r="F13" s="17">
        <v>23</v>
      </c>
      <c r="G13" s="43">
        <v>2.0486111111111113E-3</v>
      </c>
      <c r="H13" s="17">
        <v>6</v>
      </c>
      <c r="I13" s="35">
        <v>9.3000000000000007</v>
      </c>
      <c r="J13" s="17">
        <v>117</v>
      </c>
      <c r="K13" s="33">
        <v>163</v>
      </c>
      <c r="L13" s="20">
        <v>5</v>
      </c>
      <c r="M13" s="63">
        <f>SUM(K11:K13,K15)</f>
        <v>704</v>
      </c>
      <c r="N13" s="63">
        <v>1</v>
      </c>
    </row>
    <row r="14" spans="1:14" x14ac:dyDescent="0.25">
      <c r="A14" s="23" t="s">
        <v>19</v>
      </c>
      <c r="B14" s="95" t="s">
        <v>16</v>
      </c>
      <c r="C14" s="35">
        <v>155</v>
      </c>
      <c r="D14" s="17">
        <v>12</v>
      </c>
      <c r="E14" s="35">
        <v>15</v>
      </c>
      <c r="F14" s="17">
        <v>23</v>
      </c>
      <c r="G14" s="43">
        <v>0</v>
      </c>
      <c r="H14" s="17">
        <v>0</v>
      </c>
      <c r="I14" s="35">
        <v>9.6</v>
      </c>
      <c r="J14" s="17">
        <v>108</v>
      </c>
      <c r="K14" s="33">
        <v>143</v>
      </c>
      <c r="L14" s="20">
        <v>8</v>
      </c>
      <c r="M14" s="63"/>
      <c r="N14" s="63"/>
    </row>
    <row r="15" spans="1:14" ht="15.75" thickBot="1" x14ac:dyDescent="0.3">
      <c r="A15" s="24" t="s">
        <v>20</v>
      </c>
      <c r="B15" s="96" t="s">
        <v>16</v>
      </c>
      <c r="C15" s="37">
        <v>185</v>
      </c>
      <c r="D15" s="18">
        <v>19</v>
      </c>
      <c r="E15" s="37">
        <v>15</v>
      </c>
      <c r="F15" s="18">
        <v>23</v>
      </c>
      <c r="G15" s="44">
        <v>2.1180555555555553E-3</v>
      </c>
      <c r="H15" s="18">
        <v>1</v>
      </c>
      <c r="I15" s="37">
        <v>9.6</v>
      </c>
      <c r="J15" s="18">
        <v>108</v>
      </c>
      <c r="K15" s="34">
        <v>151</v>
      </c>
      <c r="L15" s="21">
        <v>6</v>
      </c>
      <c r="M15" s="89"/>
      <c r="N15" s="89"/>
    </row>
    <row r="16" spans="1:14" x14ac:dyDescent="0.25">
      <c r="A16" s="58" t="s">
        <v>21</v>
      </c>
      <c r="B16" s="97" t="s">
        <v>22</v>
      </c>
      <c r="C16" s="59">
        <v>0</v>
      </c>
      <c r="D16" s="60">
        <v>0</v>
      </c>
      <c r="E16" s="59">
        <v>0</v>
      </c>
      <c r="F16" s="60">
        <v>0</v>
      </c>
      <c r="G16" s="61">
        <v>1.4930555555555556E-3</v>
      </c>
      <c r="H16" s="60">
        <v>97</v>
      </c>
      <c r="I16" s="59">
        <v>9.6999999999999993</v>
      </c>
      <c r="J16" s="60">
        <v>105</v>
      </c>
      <c r="K16" s="62">
        <v>202</v>
      </c>
      <c r="L16" s="63">
        <v>2</v>
      </c>
      <c r="M16" s="83"/>
      <c r="N16" s="83"/>
    </row>
    <row r="17" spans="1:14" x14ac:dyDescent="0.25">
      <c r="A17" s="64" t="s">
        <v>23</v>
      </c>
      <c r="B17" s="98" t="s">
        <v>22</v>
      </c>
      <c r="C17" s="65">
        <v>156</v>
      </c>
      <c r="D17" s="66">
        <v>12</v>
      </c>
      <c r="E17" s="65">
        <v>17</v>
      </c>
      <c r="F17" s="66">
        <v>28</v>
      </c>
      <c r="G17" s="67">
        <v>1.712962962962963E-3</v>
      </c>
      <c r="H17" s="66">
        <v>59</v>
      </c>
      <c r="I17" s="65">
        <v>10.199999999999999</v>
      </c>
      <c r="J17" s="66">
        <v>90</v>
      </c>
      <c r="K17" s="68">
        <v>189</v>
      </c>
      <c r="L17" s="63">
        <v>3</v>
      </c>
      <c r="M17" s="83"/>
      <c r="N17" s="83"/>
    </row>
    <row r="18" spans="1:14" x14ac:dyDescent="0.25">
      <c r="A18" s="17" t="s">
        <v>24</v>
      </c>
      <c r="B18" s="92" t="s">
        <v>22</v>
      </c>
      <c r="C18" s="3">
        <v>180</v>
      </c>
      <c r="D18" s="4">
        <v>18</v>
      </c>
      <c r="E18" s="3">
        <v>16</v>
      </c>
      <c r="F18" s="4">
        <v>25</v>
      </c>
      <c r="G18" s="27">
        <v>2.0601851851851853E-3</v>
      </c>
      <c r="H18" s="4">
        <v>5</v>
      </c>
      <c r="I18" s="3">
        <v>10.3</v>
      </c>
      <c r="J18" s="4">
        <v>89</v>
      </c>
      <c r="K18" s="33">
        <v>137</v>
      </c>
      <c r="L18" s="20">
        <v>10</v>
      </c>
      <c r="M18" s="83">
        <f>SUM(K16:K19)</f>
        <v>661</v>
      </c>
      <c r="N18" s="83">
        <v>2</v>
      </c>
    </row>
    <row r="19" spans="1:14" x14ac:dyDescent="0.25">
      <c r="A19" s="17" t="s">
        <v>25</v>
      </c>
      <c r="B19" s="92" t="s">
        <v>22</v>
      </c>
      <c r="C19" s="3">
        <v>180</v>
      </c>
      <c r="D19" s="4">
        <v>18</v>
      </c>
      <c r="E19" s="3">
        <v>14</v>
      </c>
      <c r="F19" s="4">
        <v>20</v>
      </c>
      <c r="G19" s="27">
        <v>1.9907407407407408E-3</v>
      </c>
      <c r="H19" s="4">
        <v>14</v>
      </c>
      <c r="I19" s="3">
        <v>10.5</v>
      </c>
      <c r="J19" s="4">
        <v>81</v>
      </c>
      <c r="K19" s="33">
        <v>133</v>
      </c>
      <c r="L19" s="20">
        <v>11</v>
      </c>
      <c r="M19" s="83"/>
      <c r="N19" s="83"/>
    </row>
    <row r="20" spans="1:14" ht="15.75" thickBot="1" x14ac:dyDescent="0.3">
      <c r="A20" s="18" t="s">
        <v>26</v>
      </c>
      <c r="B20" s="99" t="s">
        <v>22</v>
      </c>
      <c r="C20" s="5">
        <v>160</v>
      </c>
      <c r="D20" s="6">
        <v>13</v>
      </c>
      <c r="E20" s="5">
        <v>18</v>
      </c>
      <c r="F20" s="6">
        <v>30</v>
      </c>
      <c r="G20" s="29">
        <v>2.3148148148148151E-3</v>
      </c>
      <c r="H20" s="6">
        <v>1</v>
      </c>
      <c r="I20" s="5">
        <v>11.2</v>
      </c>
      <c r="J20" s="6">
        <v>60</v>
      </c>
      <c r="K20" s="34">
        <v>104</v>
      </c>
      <c r="L20" s="21">
        <v>14</v>
      </c>
      <c r="M20" s="85"/>
      <c r="N20" s="85"/>
    </row>
    <row r="21" spans="1:14" x14ac:dyDescent="0.25">
      <c r="A21" s="53" t="s">
        <v>27</v>
      </c>
      <c r="B21" s="100" t="s">
        <v>28</v>
      </c>
      <c r="C21" s="59">
        <v>160</v>
      </c>
      <c r="D21" s="60">
        <v>13</v>
      </c>
      <c r="E21" s="59">
        <v>18.5</v>
      </c>
      <c r="F21" s="60">
        <v>31</v>
      </c>
      <c r="G21" s="61">
        <v>2.5115740740740741E-3</v>
      </c>
      <c r="H21" s="60">
        <v>1</v>
      </c>
      <c r="I21" s="59">
        <v>10.5</v>
      </c>
      <c r="J21" s="60">
        <v>81</v>
      </c>
      <c r="K21" s="70">
        <v>126</v>
      </c>
      <c r="L21" s="90">
        <v>3</v>
      </c>
      <c r="M21" s="11"/>
      <c r="N21" s="11"/>
    </row>
    <row r="22" spans="1:14" x14ac:dyDescent="0.25">
      <c r="A22" s="64" t="s">
        <v>29</v>
      </c>
      <c r="B22" s="98" t="s">
        <v>28</v>
      </c>
      <c r="C22" s="65">
        <v>180</v>
      </c>
      <c r="D22" s="66">
        <v>18</v>
      </c>
      <c r="E22" s="65">
        <v>19.5</v>
      </c>
      <c r="F22" s="66">
        <v>33</v>
      </c>
      <c r="G22" s="67">
        <v>2.4305555555555556E-3</v>
      </c>
      <c r="H22" s="66">
        <v>1</v>
      </c>
      <c r="I22" s="72">
        <v>10</v>
      </c>
      <c r="J22" s="66">
        <v>96</v>
      </c>
      <c r="K22" s="69">
        <v>148</v>
      </c>
      <c r="L22" s="84">
        <v>2</v>
      </c>
      <c r="M22" s="82">
        <f>SUM(K21:K23)</f>
        <v>471</v>
      </c>
      <c r="N22" s="82" t="s">
        <v>52</v>
      </c>
    </row>
    <row r="23" spans="1:14" ht="15.75" thickBot="1" x14ac:dyDescent="0.3">
      <c r="A23" s="73" t="s">
        <v>30</v>
      </c>
      <c r="B23" s="101" t="s">
        <v>28</v>
      </c>
      <c r="C23" s="74">
        <v>195</v>
      </c>
      <c r="D23" s="75">
        <v>22</v>
      </c>
      <c r="E23" s="74">
        <v>19</v>
      </c>
      <c r="F23" s="75">
        <v>33</v>
      </c>
      <c r="G23" s="76">
        <v>1.7013888888888892E-3</v>
      </c>
      <c r="H23" s="75">
        <v>61</v>
      </c>
      <c r="I23" s="74">
        <v>10.5</v>
      </c>
      <c r="J23" s="75">
        <v>81</v>
      </c>
      <c r="K23" s="77">
        <v>197</v>
      </c>
      <c r="L23" s="84">
        <v>1</v>
      </c>
      <c r="M23" s="14"/>
      <c r="N23" s="14"/>
    </row>
    <row r="24" spans="1:14" x14ac:dyDescent="0.25">
      <c r="A24" s="16" t="s">
        <v>32</v>
      </c>
      <c r="B24" s="91" t="s">
        <v>33</v>
      </c>
      <c r="C24" s="1">
        <v>160</v>
      </c>
      <c r="D24" s="2">
        <v>13</v>
      </c>
      <c r="E24" s="1">
        <v>12</v>
      </c>
      <c r="F24" s="2">
        <v>15</v>
      </c>
      <c r="G24" s="31">
        <v>2.2569444444444447E-3</v>
      </c>
      <c r="H24" s="2">
        <v>1</v>
      </c>
      <c r="I24" s="1">
        <v>10.3</v>
      </c>
      <c r="J24" s="2">
        <v>89</v>
      </c>
      <c r="K24" s="36">
        <v>118</v>
      </c>
      <c r="L24" s="11">
        <v>8</v>
      </c>
      <c r="M24" s="11"/>
      <c r="N24" s="11"/>
    </row>
    <row r="25" spans="1:14" x14ac:dyDescent="0.25">
      <c r="A25" s="17" t="s">
        <v>34</v>
      </c>
      <c r="B25" s="92" t="s">
        <v>33</v>
      </c>
      <c r="C25" s="3">
        <v>165</v>
      </c>
      <c r="D25" s="4">
        <v>14</v>
      </c>
      <c r="E25" s="3">
        <v>14</v>
      </c>
      <c r="F25" s="4">
        <v>20</v>
      </c>
      <c r="G25" s="27">
        <v>2.1643518518518518E-3</v>
      </c>
      <c r="H25" s="4">
        <v>1</v>
      </c>
      <c r="I25" s="3">
        <v>10.3</v>
      </c>
      <c r="J25" s="4">
        <v>89</v>
      </c>
      <c r="K25" s="35">
        <v>124</v>
      </c>
      <c r="L25" s="15">
        <v>7</v>
      </c>
      <c r="M25" s="82"/>
      <c r="N25" s="82"/>
    </row>
    <row r="26" spans="1:14" x14ac:dyDescent="0.25">
      <c r="A26" s="64" t="s">
        <v>35</v>
      </c>
      <c r="B26" s="98" t="s">
        <v>33</v>
      </c>
      <c r="C26" s="65">
        <v>175</v>
      </c>
      <c r="D26" s="66">
        <v>17</v>
      </c>
      <c r="E26" s="65">
        <v>17</v>
      </c>
      <c r="F26" s="66">
        <v>28</v>
      </c>
      <c r="G26" s="67">
        <v>1.9907407407407408E-3</v>
      </c>
      <c r="H26" s="66">
        <v>14</v>
      </c>
      <c r="I26" s="65">
        <v>9.9</v>
      </c>
      <c r="J26" s="66">
        <v>99</v>
      </c>
      <c r="K26" s="69">
        <v>158</v>
      </c>
      <c r="L26" s="84">
        <v>1</v>
      </c>
      <c r="M26" s="83"/>
      <c r="N26" s="83"/>
    </row>
    <row r="27" spans="1:14" x14ac:dyDescent="0.25">
      <c r="A27" s="64" t="s">
        <v>36</v>
      </c>
      <c r="B27" s="98" t="s">
        <v>33</v>
      </c>
      <c r="C27" s="65">
        <v>175</v>
      </c>
      <c r="D27" s="66">
        <v>17</v>
      </c>
      <c r="E27" s="65">
        <v>22</v>
      </c>
      <c r="F27" s="66">
        <v>40</v>
      </c>
      <c r="G27" s="67">
        <v>2.0254629629629629E-3</v>
      </c>
      <c r="H27" s="66">
        <v>9</v>
      </c>
      <c r="I27" s="65">
        <v>10.3</v>
      </c>
      <c r="J27" s="66">
        <v>89</v>
      </c>
      <c r="K27" s="69">
        <v>155</v>
      </c>
      <c r="L27" s="84">
        <v>3</v>
      </c>
      <c r="M27" s="83">
        <f>SUM(K26:K29)</f>
        <v>607</v>
      </c>
      <c r="N27" s="84">
        <v>1</v>
      </c>
    </row>
    <row r="28" spans="1:14" x14ac:dyDescent="0.25">
      <c r="A28" s="17" t="s">
        <v>37</v>
      </c>
      <c r="B28" s="92" t="s">
        <v>33</v>
      </c>
      <c r="C28" s="3">
        <v>200</v>
      </c>
      <c r="D28" s="4">
        <v>23</v>
      </c>
      <c r="E28" s="3">
        <v>18</v>
      </c>
      <c r="F28" s="4">
        <v>30</v>
      </c>
      <c r="G28" s="27">
        <v>2.0023148148148148E-3</v>
      </c>
      <c r="H28" s="4">
        <v>12</v>
      </c>
      <c r="I28" s="3">
        <v>10.3</v>
      </c>
      <c r="J28" s="4">
        <v>89</v>
      </c>
      <c r="K28" s="35">
        <v>154</v>
      </c>
      <c r="L28" s="15">
        <v>4</v>
      </c>
      <c r="M28" s="83"/>
      <c r="N28" s="83"/>
    </row>
    <row r="29" spans="1:14" ht="15.75" thickBot="1" x14ac:dyDescent="0.3">
      <c r="A29" s="18" t="s">
        <v>38</v>
      </c>
      <c r="B29" s="99" t="s">
        <v>33</v>
      </c>
      <c r="C29" s="5">
        <v>175</v>
      </c>
      <c r="D29" s="6">
        <v>17</v>
      </c>
      <c r="E29" s="5">
        <v>20</v>
      </c>
      <c r="F29" s="6">
        <v>25</v>
      </c>
      <c r="G29" s="29">
        <v>2.0254629629629629E-3</v>
      </c>
      <c r="H29" s="6">
        <v>9</v>
      </c>
      <c r="I29" s="5">
        <v>10.3</v>
      </c>
      <c r="J29" s="6">
        <v>89</v>
      </c>
      <c r="K29" s="37">
        <v>140</v>
      </c>
      <c r="L29" s="14">
        <v>5</v>
      </c>
      <c r="M29" s="85"/>
      <c r="N29" s="85"/>
    </row>
    <row r="30" spans="1:14" x14ac:dyDescent="0.25">
      <c r="A30" s="58" t="s">
        <v>31</v>
      </c>
      <c r="B30" s="97" t="s">
        <v>39</v>
      </c>
      <c r="C30" s="59">
        <v>175</v>
      </c>
      <c r="D30" s="60">
        <v>17</v>
      </c>
      <c r="E30" s="59">
        <v>25</v>
      </c>
      <c r="F30" s="60">
        <v>48</v>
      </c>
      <c r="G30" s="61">
        <v>2.3495370370370371E-3</v>
      </c>
      <c r="H30" s="60">
        <v>1</v>
      </c>
      <c r="I30" s="59">
        <v>10.199999999999999</v>
      </c>
      <c r="J30" s="60">
        <v>90</v>
      </c>
      <c r="K30" s="70">
        <v>156</v>
      </c>
      <c r="L30" s="84">
        <v>2</v>
      </c>
      <c r="M30" s="86"/>
      <c r="N30" s="83"/>
    </row>
    <row r="31" spans="1:14" x14ac:dyDescent="0.25">
      <c r="A31" s="17" t="s">
        <v>40</v>
      </c>
      <c r="B31" s="92" t="s">
        <v>39</v>
      </c>
      <c r="C31" s="3">
        <v>160</v>
      </c>
      <c r="D31" s="4">
        <v>13</v>
      </c>
      <c r="E31" s="3">
        <v>0</v>
      </c>
      <c r="F31" s="4">
        <v>0</v>
      </c>
      <c r="G31" s="27">
        <v>0</v>
      </c>
      <c r="H31" s="4">
        <v>0</v>
      </c>
      <c r="I31" s="3">
        <v>11.5</v>
      </c>
      <c r="J31" s="4">
        <v>47</v>
      </c>
      <c r="K31" s="35">
        <v>60</v>
      </c>
      <c r="L31" s="15">
        <v>11</v>
      </c>
      <c r="M31" s="83"/>
      <c r="N31" s="83"/>
    </row>
    <row r="32" spans="1:14" x14ac:dyDescent="0.25">
      <c r="A32" s="17" t="s">
        <v>41</v>
      </c>
      <c r="B32" s="92" t="s">
        <v>39</v>
      </c>
      <c r="C32" s="3">
        <v>178</v>
      </c>
      <c r="D32" s="4">
        <v>17</v>
      </c>
      <c r="E32" s="3">
        <v>0</v>
      </c>
      <c r="F32" s="4">
        <v>0</v>
      </c>
      <c r="G32" s="27">
        <v>0</v>
      </c>
      <c r="H32" s="4">
        <v>0</v>
      </c>
      <c r="I32" s="3">
        <v>11.6</v>
      </c>
      <c r="J32" s="4">
        <v>48</v>
      </c>
      <c r="K32" s="35">
        <v>65</v>
      </c>
      <c r="L32" s="15">
        <v>10</v>
      </c>
      <c r="M32" s="83">
        <f>SUM(K30,K32:K34)</f>
        <v>438</v>
      </c>
      <c r="N32" s="84">
        <v>2</v>
      </c>
    </row>
    <row r="33" spans="1:14" x14ac:dyDescent="0.25">
      <c r="A33" s="17" t="s">
        <v>42</v>
      </c>
      <c r="B33" s="92" t="s">
        <v>39</v>
      </c>
      <c r="C33" s="3">
        <v>165</v>
      </c>
      <c r="D33" s="4">
        <v>14</v>
      </c>
      <c r="E33" s="3">
        <v>17</v>
      </c>
      <c r="F33" s="4">
        <v>28</v>
      </c>
      <c r="G33" s="27">
        <v>2.3842592592592591E-3</v>
      </c>
      <c r="H33" s="4">
        <v>1</v>
      </c>
      <c r="I33" s="41">
        <v>12</v>
      </c>
      <c r="J33" s="4">
        <v>36</v>
      </c>
      <c r="K33" s="35">
        <v>79</v>
      </c>
      <c r="L33" s="15">
        <v>9</v>
      </c>
      <c r="M33" s="83"/>
      <c r="N33" s="83"/>
    </row>
    <row r="34" spans="1:14" ht="15.75" thickBot="1" x14ac:dyDescent="0.3">
      <c r="A34" s="18" t="s">
        <v>43</v>
      </c>
      <c r="B34" s="99" t="s">
        <v>39</v>
      </c>
      <c r="C34" s="5">
        <v>155</v>
      </c>
      <c r="D34" s="6">
        <v>12</v>
      </c>
      <c r="E34" s="5">
        <v>15</v>
      </c>
      <c r="F34" s="6">
        <v>23</v>
      </c>
      <c r="G34" s="29">
        <v>1.8750000000000001E-3</v>
      </c>
      <c r="H34" s="6">
        <v>31</v>
      </c>
      <c r="I34" s="5">
        <v>10.8</v>
      </c>
      <c r="J34" s="6">
        <v>72</v>
      </c>
      <c r="K34" s="37">
        <v>138</v>
      </c>
      <c r="L34" s="14">
        <v>6</v>
      </c>
      <c r="M34" s="85"/>
      <c r="N34" s="85"/>
    </row>
    <row r="35" spans="1:14" x14ac:dyDescent="0.25">
      <c r="A35" s="16" t="s">
        <v>44</v>
      </c>
      <c r="B35" s="91" t="s">
        <v>45</v>
      </c>
      <c r="C35" s="1">
        <v>185</v>
      </c>
      <c r="D35" s="2">
        <v>19</v>
      </c>
      <c r="E35" s="1">
        <v>16</v>
      </c>
      <c r="F35" s="2">
        <v>25</v>
      </c>
      <c r="G35" s="31">
        <v>0</v>
      </c>
      <c r="H35" s="2">
        <v>0</v>
      </c>
      <c r="I35" s="1">
        <v>0</v>
      </c>
      <c r="J35" s="2">
        <v>0</v>
      </c>
      <c r="K35" s="36">
        <v>44</v>
      </c>
      <c r="L35" s="11">
        <v>4</v>
      </c>
      <c r="M35" s="87"/>
      <c r="N35" s="88"/>
    </row>
    <row r="36" spans="1:14" x14ac:dyDescent="0.25">
      <c r="A36" s="64" t="s">
        <v>46</v>
      </c>
      <c r="B36" s="98" t="s">
        <v>45</v>
      </c>
      <c r="C36" s="65">
        <v>187</v>
      </c>
      <c r="D36" s="66">
        <v>20</v>
      </c>
      <c r="E36" s="65">
        <v>23</v>
      </c>
      <c r="F36" s="66">
        <v>43</v>
      </c>
      <c r="G36" s="67">
        <v>0</v>
      </c>
      <c r="H36" s="66">
        <v>0</v>
      </c>
      <c r="I36" s="65">
        <v>9.3000000000000007</v>
      </c>
      <c r="J36" s="66">
        <v>117</v>
      </c>
      <c r="K36" s="69">
        <v>180</v>
      </c>
      <c r="L36" s="84">
        <v>2</v>
      </c>
      <c r="M36" s="82">
        <f>SUM(K35:K38)</f>
        <v>607</v>
      </c>
      <c r="N36" s="71" t="s">
        <v>52</v>
      </c>
    </row>
    <row r="37" spans="1:14" x14ac:dyDescent="0.25">
      <c r="A37" s="64" t="s">
        <v>51</v>
      </c>
      <c r="B37" s="98" t="s">
        <v>45</v>
      </c>
      <c r="C37" s="65">
        <v>190</v>
      </c>
      <c r="D37" s="66">
        <v>21</v>
      </c>
      <c r="E37" s="65">
        <v>31.5</v>
      </c>
      <c r="F37" s="66">
        <v>63</v>
      </c>
      <c r="G37" s="67">
        <v>0</v>
      </c>
      <c r="H37" s="66">
        <v>0</v>
      </c>
      <c r="I37" s="65">
        <v>9.1999999999999993</v>
      </c>
      <c r="J37" s="66">
        <v>120</v>
      </c>
      <c r="K37" s="69">
        <v>204</v>
      </c>
      <c r="L37" s="84">
        <v>1</v>
      </c>
      <c r="M37" s="12"/>
      <c r="N37" s="20"/>
    </row>
    <row r="38" spans="1:14" ht="15.75" thickBot="1" x14ac:dyDescent="0.3">
      <c r="A38" s="73" t="s">
        <v>47</v>
      </c>
      <c r="B38" s="102" t="s">
        <v>45</v>
      </c>
      <c r="C38" s="78">
        <v>190</v>
      </c>
      <c r="D38" s="79">
        <v>21</v>
      </c>
      <c r="E38" s="78">
        <v>26</v>
      </c>
      <c r="F38" s="79">
        <v>50</v>
      </c>
      <c r="G38" s="80">
        <v>0</v>
      </c>
      <c r="H38" s="79">
        <v>0</v>
      </c>
      <c r="I38" s="78">
        <v>9.6</v>
      </c>
      <c r="J38" s="79">
        <v>108</v>
      </c>
      <c r="K38" s="81">
        <v>179</v>
      </c>
      <c r="L38" s="85">
        <v>3</v>
      </c>
      <c r="M38" s="14"/>
      <c r="N38" s="21"/>
    </row>
    <row r="40" spans="1:14" x14ac:dyDescent="0.25">
      <c r="A40" t="s">
        <v>78</v>
      </c>
      <c r="G40" t="s">
        <v>79</v>
      </c>
    </row>
    <row r="41" spans="1:14" x14ac:dyDescent="0.25">
      <c r="G41" t="s">
        <v>80</v>
      </c>
    </row>
    <row r="42" spans="1:14" x14ac:dyDescent="0.25">
      <c r="C42" s="198"/>
      <c r="G42" t="s">
        <v>81</v>
      </c>
    </row>
    <row r="43" spans="1:14" x14ac:dyDescent="0.25">
      <c r="G43" t="s">
        <v>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workbookViewId="0">
      <selection activeCell="C1" sqref="C1"/>
    </sheetView>
  </sheetViews>
  <sheetFormatPr defaultRowHeight="15" x14ac:dyDescent="0.25"/>
  <cols>
    <col min="1" max="1" width="26.7109375" customWidth="1"/>
  </cols>
  <sheetData>
    <row r="1" spans="1:18" ht="18.75" x14ac:dyDescent="0.3">
      <c r="B1" s="47"/>
      <c r="C1" s="48" t="s">
        <v>142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8" ht="18.75" x14ac:dyDescent="0.3">
      <c r="B2" s="47"/>
      <c r="C2" s="48" t="s">
        <v>49</v>
      </c>
      <c r="D2" s="48"/>
      <c r="E2" s="48"/>
      <c r="F2" s="48"/>
      <c r="G2" s="48"/>
      <c r="H2" s="48"/>
      <c r="I2" s="48"/>
      <c r="J2" s="48"/>
      <c r="K2" s="48"/>
      <c r="L2" s="48"/>
      <c r="M2" s="46"/>
    </row>
    <row r="3" spans="1:18" ht="18.75" x14ac:dyDescent="0.3">
      <c r="B3" s="47"/>
      <c r="C3" s="48"/>
      <c r="D3" s="48" t="s">
        <v>120</v>
      </c>
      <c r="E3" s="48"/>
      <c r="F3" s="48"/>
      <c r="G3" s="48"/>
      <c r="H3" s="46"/>
      <c r="I3" s="46"/>
      <c r="J3" s="46"/>
      <c r="K3" s="46"/>
      <c r="L3" s="46"/>
      <c r="M3" s="48"/>
      <c r="N3" s="48"/>
    </row>
    <row r="4" spans="1:18" ht="15.75" thickBot="1" x14ac:dyDescent="0.3">
      <c r="A4" s="203" t="s">
        <v>141</v>
      </c>
      <c r="B4" s="203"/>
      <c r="C4" s="204"/>
      <c r="D4" s="205" t="s">
        <v>84</v>
      </c>
      <c r="E4" s="205"/>
      <c r="F4" s="205"/>
      <c r="G4" s="205"/>
      <c r="H4" s="205"/>
      <c r="I4" s="205"/>
      <c r="J4" s="205"/>
      <c r="K4" s="204"/>
      <c r="L4" s="204"/>
      <c r="M4" s="205" t="s">
        <v>82</v>
      </c>
      <c r="N4" s="205"/>
      <c r="O4" s="203"/>
    </row>
    <row r="5" spans="1:18" ht="16.5" thickTop="1" thickBot="1" x14ac:dyDescent="0.3">
      <c r="A5" s="210" t="s">
        <v>0</v>
      </c>
      <c r="B5" s="211" t="s">
        <v>1</v>
      </c>
      <c r="C5" s="212" t="s">
        <v>2</v>
      </c>
      <c r="D5" s="206" t="s">
        <v>3</v>
      </c>
      <c r="E5" s="206" t="s">
        <v>4</v>
      </c>
      <c r="F5" s="206" t="s">
        <v>3</v>
      </c>
      <c r="G5" s="206" t="s">
        <v>5</v>
      </c>
      <c r="H5" s="206" t="s">
        <v>3</v>
      </c>
      <c r="I5" s="206" t="s">
        <v>57</v>
      </c>
      <c r="J5" s="206" t="s">
        <v>3</v>
      </c>
      <c r="K5" s="206" t="s">
        <v>6</v>
      </c>
      <c r="L5" s="213" t="s">
        <v>3</v>
      </c>
      <c r="M5" s="220" t="s">
        <v>7</v>
      </c>
      <c r="N5" s="207" t="s">
        <v>48</v>
      </c>
      <c r="O5" s="216" t="s">
        <v>8</v>
      </c>
    </row>
    <row r="6" spans="1:18" ht="15.75" thickTop="1" x14ac:dyDescent="0.25">
      <c r="A6" s="317" t="s">
        <v>88</v>
      </c>
      <c r="B6" s="222">
        <v>5</v>
      </c>
      <c r="C6" s="223">
        <v>163</v>
      </c>
      <c r="D6" s="224">
        <v>14</v>
      </c>
      <c r="E6" s="224">
        <v>15</v>
      </c>
      <c r="F6" s="224">
        <v>23</v>
      </c>
      <c r="G6" s="225" t="s">
        <v>12</v>
      </c>
      <c r="H6" s="224">
        <v>1</v>
      </c>
      <c r="I6" s="224"/>
      <c r="J6" s="224"/>
      <c r="K6" s="226">
        <v>11</v>
      </c>
      <c r="L6" s="227">
        <v>66</v>
      </c>
      <c r="M6" s="228">
        <v>104</v>
      </c>
      <c r="N6" s="229"/>
      <c r="O6" s="229"/>
    </row>
    <row r="7" spans="1:18" x14ac:dyDescent="0.25">
      <c r="A7" s="209" t="s">
        <v>89</v>
      </c>
      <c r="B7" s="230">
        <v>5</v>
      </c>
      <c r="C7" s="231">
        <v>160</v>
      </c>
      <c r="D7" s="232">
        <v>13</v>
      </c>
      <c r="E7" s="232">
        <v>19</v>
      </c>
      <c r="F7" s="232">
        <v>33</v>
      </c>
      <c r="G7" s="233">
        <v>1.9907407407407408E-3</v>
      </c>
      <c r="H7" s="232">
        <v>14</v>
      </c>
      <c r="I7" s="232"/>
      <c r="J7" s="232"/>
      <c r="K7" s="234">
        <v>10.9</v>
      </c>
      <c r="L7" s="235">
        <v>69</v>
      </c>
      <c r="M7" s="236">
        <v>129</v>
      </c>
      <c r="N7" s="237"/>
      <c r="O7" s="237"/>
    </row>
    <row r="8" spans="1:18" x14ac:dyDescent="0.25">
      <c r="A8" s="209" t="s">
        <v>90</v>
      </c>
      <c r="B8" s="230">
        <v>5</v>
      </c>
      <c r="C8" s="231">
        <v>160</v>
      </c>
      <c r="D8" s="232">
        <v>13</v>
      </c>
      <c r="E8" s="232">
        <v>19</v>
      </c>
      <c r="F8" s="232">
        <v>33</v>
      </c>
      <c r="G8" s="233">
        <v>1.8634259259259261E-3</v>
      </c>
      <c r="H8" s="232">
        <v>33</v>
      </c>
      <c r="I8" s="232"/>
      <c r="J8" s="232"/>
      <c r="K8" s="238">
        <v>11.2</v>
      </c>
      <c r="L8" s="235">
        <v>60</v>
      </c>
      <c r="M8" s="290">
        <v>139</v>
      </c>
      <c r="N8" s="63"/>
      <c r="O8" s="237"/>
    </row>
    <row r="9" spans="1:18" x14ac:dyDescent="0.25">
      <c r="A9" s="209" t="s">
        <v>91</v>
      </c>
      <c r="B9" s="230">
        <v>5</v>
      </c>
      <c r="C9" s="231">
        <v>145</v>
      </c>
      <c r="D9" s="232">
        <v>10</v>
      </c>
      <c r="E9" s="232">
        <v>18</v>
      </c>
      <c r="F9" s="232">
        <v>30</v>
      </c>
      <c r="G9" s="233">
        <v>2.4189814814814816E-3</v>
      </c>
      <c r="H9" s="239">
        <v>1</v>
      </c>
      <c r="I9" s="239"/>
      <c r="J9" s="239"/>
      <c r="K9" s="232">
        <v>10.7</v>
      </c>
      <c r="L9" s="235">
        <v>75</v>
      </c>
      <c r="M9" s="236">
        <v>116</v>
      </c>
      <c r="N9" s="237"/>
      <c r="O9" s="237"/>
    </row>
    <row r="10" spans="1:18" x14ac:dyDescent="0.25">
      <c r="A10" s="209" t="s">
        <v>92</v>
      </c>
      <c r="B10" s="230">
        <v>5</v>
      </c>
      <c r="C10" s="231">
        <v>170</v>
      </c>
      <c r="D10" s="232">
        <v>15</v>
      </c>
      <c r="E10" s="232">
        <v>13</v>
      </c>
      <c r="F10" s="232">
        <v>18</v>
      </c>
      <c r="G10" s="233">
        <v>1.8287037037037037E-3</v>
      </c>
      <c r="H10" s="232">
        <v>39</v>
      </c>
      <c r="I10" s="232"/>
      <c r="J10" s="232"/>
      <c r="K10" s="232">
        <v>10.7</v>
      </c>
      <c r="L10" s="235">
        <v>75</v>
      </c>
      <c r="M10" s="236">
        <v>147</v>
      </c>
      <c r="N10" s="237">
        <v>883</v>
      </c>
      <c r="O10" s="237">
        <v>3</v>
      </c>
    </row>
    <row r="11" spans="1:18" x14ac:dyDescent="0.25">
      <c r="A11" s="209" t="s">
        <v>53</v>
      </c>
      <c r="B11" s="230">
        <v>5</v>
      </c>
      <c r="C11" s="231">
        <v>156</v>
      </c>
      <c r="D11" s="232">
        <v>6</v>
      </c>
      <c r="E11" s="232">
        <v>22</v>
      </c>
      <c r="F11" s="232">
        <v>23</v>
      </c>
      <c r="G11" s="233"/>
      <c r="H11" s="232"/>
      <c r="I11" s="240">
        <v>3.46</v>
      </c>
      <c r="J11" s="232">
        <v>18</v>
      </c>
      <c r="K11" s="234">
        <v>10.7</v>
      </c>
      <c r="L11" s="235">
        <v>42</v>
      </c>
      <c r="M11" s="290">
        <v>89</v>
      </c>
      <c r="N11" s="63"/>
      <c r="O11" s="241"/>
    </row>
    <row r="12" spans="1:18" x14ac:dyDescent="0.25">
      <c r="A12" s="209" t="s">
        <v>54</v>
      </c>
      <c r="B12" s="230">
        <v>5</v>
      </c>
      <c r="C12" s="231">
        <v>163</v>
      </c>
      <c r="D12" s="232">
        <v>8</v>
      </c>
      <c r="E12" s="232">
        <v>23</v>
      </c>
      <c r="F12" s="232">
        <v>25</v>
      </c>
      <c r="G12" s="233"/>
      <c r="H12" s="232"/>
      <c r="I12" s="240">
        <v>3.45</v>
      </c>
      <c r="J12" s="232">
        <v>19</v>
      </c>
      <c r="K12" s="234">
        <v>11.1</v>
      </c>
      <c r="L12" s="235">
        <v>30</v>
      </c>
      <c r="M12" s="236">
        <v>82</v>
      </c>
      <c r="N12" s="237"/>
      <c r="O12" s="237"/>
    </row>
    <row r="13" spans="1:18" x14ac:dyDescent="0.25">
      <c r="A13" s="209" t="s">
        <v>55</v>
      </c>
      <c r="B13" s="230">
        <v>5</v>
      </c>
      <c r="C13" s="231">
        <v>160</v>
      </c>
      <c r="D13" s="232">
        <v>7</v>
      </c>
      <c r="E13" s="232">
        <v>18</v>
      </c>
      <c r="F13" s="232">
        <v>15</v>
      </c>
      <c r="G13" s="233"/>
      <c r="H13" s="232"/>
      <c r="I13" s="240">
        <v>3.39</v>
      </c>
      <c r="J13" s="232">
        <v>27</v>
      </c>
      <c r="K13" s="238">
        <v>11.1</v>
      </c>
      <c r="L13" s="235">
        <v>30</v>
      </c>
      <c r="M13" s="236">
        <v>79</v>
      </c>
      <c r="N13" s="237"/>
      <c r="O13" s="237"/>
      <c r="R13" s="198"/>
    </row>
    <row r="14" spans="1:18" ht="15.75" thickBot="1" x14ac:dyDescent="0.3">
      <c r="A14" s="318" t="s">
        <v>56</v>
      </c>
      <c r="B14" s="242">
        <v>5</v>
      </c>
      <c r="C14" s="243">
        <v>177</v>
      </c>
      <c r="D14" s="244">
        <v>11</v>
      </c>
      <c r="E14" s="244">
        <v>29</v>
      </c>
      <c r="F14" s="244">
        <v>37</v>
      </c>
      <c r="G14" s="245"/>
      <c r="H14" s="244"/>
      <c r="I14" s="246">
        <v>3.41</v>
      </c>
      <c r="J14" s="247">
        <v>24</v>
      </c>
      <c r="K14" s="244">
        <v>11.1</v>
      </c>
      <c r="L14" s="248">
        <v>30</v>
      </c>
      <c r="M14" s="249">
        <v>102</v>
      </c>
      <c r="N14" s="250"/>
      <c r="O14" s="250"/>
    </row>
    <row r="15" spans="1:18" ht="15.75" thickTop="1" x14ac:dyDescent="0.25">
      <c r="A15" s="317" t="s">
        <v>93</v>
      </c>
      <c r="B15" s="294" t="s">
        <v>16</v>
      </c>
      <c r="C15" s="295">
        <v>170</v>
      </c>
      <c r="D15" s="296">
        <v>15</v>
      </c>
      <c r="E15" s="296">
        <v>23.8</v>
      </c>
      <c r="F15" s="296">
        <v>44</v>
      </c>
      <c r="G15" s="297">
        <v>1.736111111111111E-3</v>
      </c>
      <c r="H15" s="296">
        <v>55</v>
      </c>
      <c r="I15" s="296"/>
      <c r="J15" s="296"/>
      <c r="K15" s="296">
        <v>9.6</v>
      </c>
      <c r="L15" s="298">
        <v>108</v>
      </c>
      <c r="M15" s="299">
        <v>222</v>
      </c>
      <c r="N15" s="237"/>
      <c r="O15" s="237"/>
    </row>
    <row r="16" spans="1:18" x14ac:dyDescent="0.25">
      <c r="A16" s="209" t="s">
        <v>94</v>
      </c>
      <c r="B16" s="230" t="s">
        <v>16</v>
      </c>
      <c r="C16" s="231">
        <v>165</v>
      </c>
      <c r="D16" s="232">
        <v>14</v>
      </c>
      <c r="E16" s="232">
        <v>17</v>
      </c>
      <c r="F16" s="232">
        <v>28</v>
      </c>
      <c r="G16" s="251">
        <v>1.7939814814814815E-3</v>
      </c>
      <c r="H16" s="232">
        <v>45</v>
      </c>
      <c r="I16" s="232"/>
      <c r="J16" s="232"/>
      <c r="K16" s="252">
        <v>10.5</v>
      </c>
      <c r="L16" s="235">
        <v>81</v>
      </c>
      <c r="M16" s="236">
        <v>168</v>
      </c>
      <c r="N16" s="237"/>
      <c r="O16" s="237"/>
    </row>
    <row r="17" spans="1:19" x14ac:dyDescent="0.25">
      <c r="A17" s="209" t="s">
        <v>95</v>
      </c>
      <c r="B17" s="230" t="s">
        <v>16</v>
      </c>
      <c r="C17" s="231">
        <v>175</v>
      </c>
      <c r="D17" s="232">
        <v>17</v>
      </c>
      <c r="E17" s="232">
        <v>15</v>
      </c>
      <c r="F17" s="232">
        <v>23</v>
      </c>
      <c r="G17" s="251">
        <v>2.0486111111111113E-3</v>
      </c>
      <c r="H17" s="232">
        <v>6</v>
      </c>
      <c r="I17" s="232"/>
      <c r="J17" s="232"/>
      <c r="K17" s="232">
        <v>9.3000000000000007</v>
      </c>
      <c r="L17" s="235">
        <v>117</v>
      </c>
      <c r="M17" s="236">
        <v>163</v>
      </c>
      <c r="N17" s="237"/>
      <c r="O17" s="237"/>
    </row>
    <row r="18" spans="1:19" x14ac:dyDescent="0.25">
      <c r="A18" s="209" t="s">
        <v>96</v>
      </c>
      <c r="B18" s="230" t="s">
        <v>16</v>
      </c>
      <c r="C18" s="231">
        <v>155</v>
      </c>
      <c r="D18" s="232">
        <v>12</v>
      </c>
      <c r="E18" s="232">
        <v>15</v>
      </c>
      <c r="F18" s="232">
        <v>23</v>
      </c>
      <c r="G18" s="251">
        <v>0</v>
      </c>
      <c r="H18" s="232">
        <v>0</v>
      </c>
      <c r="I18" s="232"/>
      <c r="J18" s="232"/>
      <c r="K18" s="232">
        <v>9.6</v>
      </c>
      <c r="L18" s="235">
        <v>108</v>
      </c>
      <c r="M18" s="290">
        <v>143</v>
      </c>
      <c r="N18" s="63"/>
      <c r="O18" s="237"/>
    </row>
    <row r="19" spans="1:19" x14ac:dyDescent="0.25">
      <c r="A19" s="209" t="s">
        <v>97</v>
      </c>
      <c r="B19" s="230" t="s">
        <v>16</v>
      </c>
      <c r="C19" s="231">
        <v>185</v>
      </c>
      <c r="D19" s="232">
        <v>19</v>
      </c>
      <c r="E19" s="232">
        <v>15</v>
      </c>
      <c r="F19" s="232">
        <v>23</v>
      </c>
      <c r="G19" s="251">
        <v>2.1180555555555553E-3</v>
      </c>
      <c r="H19" s="232">
        <v>1</v>
      </c>
      <c r="I19" s="232"/>
      <c r="J19" s="232"/>
      <c r="K19" s="232">
        <v>9.6</v>
      </c>
      <c r="L19" s="235">
        <v>108</v>
      </c>
      <c r="M19" s="236">
        <v>151</v>
      </c>
      <c r="N19" s="237">
        <v>1279</v>
      </c>
      <c r="O19" s="237">
        <v>2</v>
      </c>
    </row>
    <row r="20" spans="1:19" x14ac:dyDescent="0.25">
      <c r="A20" s="209" t="s">
        <v>58</v>
      </c>
      <c r="B20" s="253" t="s">
        <v>16</v>
      </c>
      <c r="C20" s="254">
        <v>175</v>
      </c>
      <c r="D20" s="255">
        <v>10</v>
      </c>
      <c r="E20" s="255">
        <v>29</v>
      </c>
      <c r="F20" s="255">
        <v>37</v>
      </c>
      <c r="G20" s="251"/>
      <c r="H20" s="232"/>
      <c r="I20" s="256">
        <v>3.17</v>
      </c>
      <c r="J20" s="257">
        <v>55</v>
      </c>
      <c r="K20" s="257">
        <v>9.1999999999999993</v>
      </c>
      <c r="L20" s="258">
        <v>87</v>
      </c>
      <c r="M20" s="291">
        <f>SUM(F20,H20,J20,F20:F23)</f>
        <v>238</v>
      </c>
      <c r="N20" s="63"/>
      <c r="O20" s="260"/>
    </row>
    <row r="21" spans="1:19" x14ac:dyDescent="0.25">
      <c r="A21" s="209" t="s">
        <v>59</v>
      </c>
      <c r="B21" s="253" t="s">
        <v>16</v>
      </c>
      <c r="C21" s="254">
        <v>175</v>
      </c>
      <c r="D21" s="255">
        <v>10</v>
      </c>
      <c r="E21" s="255">
        <v>32</v>
      </c>
      <c r="F21" s="255">
        <v>43</v>
      </c>
      <c r="G21" s="251"/>
      <c r="H21" s="232"/>
      <c r="I21" s="240">
        <v>3.38</v>
      </c>
      <c r="J21" s="232">
        <v>28</v>
      </c>
      <c r="K21" s="252">
        <v>9.8000000000000007</v>
      </c>
      <c r="L21" s="235">
        <v>69</v>
      </c>
      <c r="M21" s="236">
        <f t="shared" ref="M21:M28" si="0">SUM(F21,H21,J21,L21)</f>
        <v>140</v>
      </c>
      <c r="N21" s="237"/>
      <c r="O21" s="237"/>
    </row>
    <row r="22" spans="1:19" x14ac:dyDescent="0.25">
      <c r="A22" s="209" t="s">
        <v>60</v>
      </c>
      <c r="B22" s="269" t="s">
        <v>16</v>
      </c>
      <c r="C22" s="270">
        <v>185</v>
      </c>
      <c r="D22" s="257">
        <v>12</v>
      </c>
      <c r="E22" s="257">
        <v>29</v>
      </c>
      <c r="F22" s="257">
        <v>37</v>
      </c>
      <c r="G22" s="300"/>
      <c r="H22" s="257"/>
      <c r="I22" s="256">
        <v>3.26</v>
      </c>
      <c r="J22" s="257">
        <v>43</v>
      </c>
      <c r="K22" s="257">
        <v>8.9</v>
      </c>
      <c r="L22" s="258">
        <v>96</v>
      </c>
      <c r="M22" s="259">
        <f t="shared" si="0"/>
        <v>176</v>
      </c>
      <c r="N22" s="237"/>
      <c r="O22" s="237"/>
    </row>
    <row r="23" spans="1:19" ht="15.75" thickBot="1" x14ac:dyDescent="0.3">
      <c r="A23" s="318" t="s">
        <v>61</v>
      </c>
      <c r="B23" s="242" t="s">
        <v>16</v>
      </c>
      <c r="C23" s="243">
        <v>165</v>
      </c>
      <c r="D23" s="244">
        <v>8</v>
      </c>
      <c r="E23" s="244">
        <v>25</v>
      </c>
      <c r="F23" s="244">
        <v>29</v>
      </c>
      <c r="G23" s="262"/>
      <c r="H23" s="244"/>
      <c r="I23" s="246">
        <v>4.22</v>
      </c>
      <c r="J23" s="244">
        <v>1</v>
      </c>
      <c r="K23" s="244">
        <v>10.199999999999999</v>
      </c>
      <c r="L23" s="248">
        <v>57</v>
      </c>
      <c r="M23" s="249">
        <f t="shared" si="0"/>
        <v>87</v>
      </c>
      <c r="N23" s="250"/>
      <c r="O23" s="250"/>
    </row>
    <row r="24" spans="1:19" ht="15.75" thickTop="1" x14ac:dyDescent="0.25">
      <c r="A24" s="317" t="s">
        <v>62</v>
      </c>
      <c r="B24" s="294" t="s">
        <v>22</v>
      </c>
      <c r="C24" s="295">
        <v>180</v>
      </c>
      <c r="D24" s="296">
        <v>11</v>
      </c>
      <c r="E24" s="296">
        <v>24</v>
      </c>
      <c r="F24" s="296">
        <v>27</v>
      </c>
      <c r="G24" s="297"/>
      <c r="H24" s="296"/>
      <c r="I24" s="301">
        <v>3.14</v>
      </c>
      <c r="J24" s="296">
        <v>58</v>
      </c>
      <c r="K24" s="296">
        <v>9.6</v>
      </c>
      <c r="L24" s="298">
        <v>75</v>
      </c>
      <c r="M24" s="299">
        <f t="shared" si="0"/>
        <v>160</v>
      </c>
      <c r="N24" s="237"/>
      <c r="O24" s="237"/>
    </row>
    <row r="25" spans="1:19" x14ac:dyDescent="0.25">
      <c r="A25" s="208" t="s">
        <v>63</v>
      </c>
      <c r="B25" s="257" t="s">
        <v>22</v>
      </c>
      <c r="C25" s="257">
        <v>170</v>
      </c>
      <c r="D25" s="257">
        <v>9</v>
      </c>
      <c r="E25" s="257">
        <v>26</v>
      </c>
      <c r="F25" s="257">
        <v>31</v>
      </c>
      <c r="G25" s="251"/>
      <c r="H25" s="232"/>
      <c r="I25" s="256">
        <v>3.11</v>
      </c>
      <c r="J25" s="257">
        <v>62</v>
      </c>
      <c r="K25" s="257">
        <v>10.3</v>
      </c>
      <c r="L25" s="258">
        <v>54</v>
      </c>
      <c r="M25" s="259">
        <f t="shared" si="0"/>
        <v>147</v>
      </c>
      <c r="N25" s="237"/>
      <c r="O25" s="237"/>
    </row>
    <row r="26" spans="1:19" x14ac:dyDescent="0.25">
      <c r="A26" s="208" t="s">
        <v>64</v>
      </c>
      <c r="B26" s="232" t="s">
        <v>22</v>
      </c>
      <c r="C26" s="232">
        <v>180</v>
      </c>
      <c r="D26" s="232">
        <v>11</v>
      </c>
      <c r="E26" s="232">
        <v>34</v>
      </c>
      <c r="F26" s="232">
        <v>48</v>
      </c>
      <c r="G26" s="251"/>
      <c r="H26" s="232"/>
      <c r="I26" s="240">
        <v>3.28</v>
      </c>
      <c r="J26" s="232">
        <v>41</v>
      </c>
      <c r="K26" s="232">
        <v>9.8000000000000007</v>
      </c>
      <c r="L26" s="235">
        <v>69</v>
      </c>
      <c r="M26" s="290">
        <f t="shared" si="0"/>
        <v>158</v>
      </c>
      <c r="N26" s="63"/>
      <c r="O26" s="237"/>
    </row>
    <row r="27" spans="1:19" x14ac:dyDescent="0.25">
      <c r="A27" s="208" t="s">
        <v>65</v>
      </c>
      <c r="B27" s="232" t="s">
        <v>22</v>
      </c>
      <c r="C27" s="232">
        <v>155</v>
      </c>
      <c r="D27" s="232">
        <v>10</v>
      </c>
      <c r="E27" s="232">
        <v>43</v>
      </c>
      <c r="F27" s="232">
        <v>70</v>
      </c>
      <c r="G27" s="251"/>
      <c r="H27" s="232"/>
      <c r="I27" s="240">
        <v>3.57</v>
      </c>
      <c r="J27" s="232">
        <v>4</v>
      </c>
      <c r="K27" s="232">
        <v>9.9</v>
      </c>
      <c r="L27" s="235">
        <v>66</v>
      </c>
      <c r="M27" s="236">
        <f t="shared" si="0"/>
        <v>140</v>
      </c>
      <c r="N27" s="237"/>
      <c r="O27" s="237"/>
      <c r="S27" s="198"/>
    </row>
    <row r="28" spans="1:19" x14ac:dyDescent="0.25">
      <c r="A28" s="208" t="s">
        <v>66</v>
      </c>
      <c r="B28" s="257" t="s">
        <v>22</v>
      </c>
      <c r="C28" s="257">
        <v>170</v>
      </c>
      <c r="D28" s="257">
        <v>9</v>
      </c>
      <c r="E28" s="257">
        <v>32</v>
      </c>
      <c r="F28" s="257">
        <v>43</v>
      </c>
      <c r="G28" s="300"/>
      <c r="H28" s="257"/>
      <c r="I28" s="256">
        <v>3.11</v>
      </c>
      <c r="J28" s="257">
        <v>62</v>
      </c>
      <c r="K28" s="257">
        <v>9.6999999999999993</v>
      </c>
      <c r="L28" s="258">
        <v>72</v>
      </c>
      <c r="M28" s="259">
        <f t="shared" si="0"/>
        <v>177</v>
      </c>
      <c r="N28" s="237">
        <v>1343</v>
      </c>
      <c r="O28" s="237">
        <v>1</v>
      </c>
    </row>
    <row r="29" spans="1:19" x14ac:dyDescent="0.25">
      <c r="A29" s="208" t="s">
        <v>98</v>
      </c>
      <c r="B29" s="257" t="s">
        <v>22</v>
      </c>
      <c r="C29" s="257">
        <v>0</v>
      </c>
      <c r="D29" s="257">
        <v>0</v>
      </c>
      <c r="E29" s="257">
        <v>0</v>
      </c>
      <c r="F29" s="257">
        <v>0</v>
      </c>
      <c r="G29" s="300">
        <v>1.4930555555555556E-3</v>
      </c>
      <c r="H29" s="257">
        <v>97</v>
      </c>
      <c r="I29" s="257"/>
      <c r="J29" s="257"/>
      <c r="K29" s="257">
        <v>9.6999999999999993</v>
      </c>
      <c r="L29" s="258">
        <v>105</v>
      </c>
      <c r="M29" s="291">
        <v>202</v>
      </c>
      <c r="N29" s="63"/>
      <c r="O29" s="237"/>
    </row>
    <row r="30" spans="1:19" x14ac:dyDescent="0.25">
      <c r="A30" s="208" t="s">
        <v>99</v>
      </c>
      <c r="B30" s="257" t="s">
        <v>22</v>
      </c>
      <c r="C30" s="257">
        <v>156</v>
      </c>
      <c r="D30" s="257">
        <v>12</v>
      </c>
      <c r="E30" s="257">
        <v>17</v>
      </c>
      <c r="F30" s="257">
        <v>28</v>
      </c>
      <c r="G30" s="300">
        <v>1.712962962962963E-3</v>
      </c>
      <c r="H30" s="257">
        <v>59</v>
      </c>
      <c r="I30" s="257"/>
      <c r="J30" s="257"/>
      <c r="K30" s="257">
        <v>10.199999999999999</v>
      </c>
      <c r="L30" s="258">
        <v>90</v>
      </c>
      <c r="M30" s="259">
        <v>189</v>
      </c>
      <c r="N30" s="237"/>
      <c r="O30" s="237"/>
    </row>
    <row r="31" spans="1:19" x14ac:dyDescent="0.25">
      <c r="A31" s="208" t="s">
        <v>100</v>
      </c>
      <c r="B31" s="257" t="s">
        <v>22</v>
      </c>
      <c r="C31" s="257">
        <v>180</v>
      </c>
      <c r="D31" s="257">
        <v>18</v>
      </c>
      <c r="E31" s="257">
        <v>16</v>
      </c>
      <c r="F31" s="232">
        <v>25</v>
      </c>
      <c r="G31" s="251">
        <v>2.0601851851851853E-3</v>
      </c>
      <c r="H31" s="232">
        <v>5</v>
      </c>
      <c r="I31" s="232"/>
      <c r="J31" s="232"/>
      <c r="K31" s="232">
        <v>10.3</v>
      </c>
      <c r="L31" s="235">
        <v>89</v>
      </c>
      <c r="M31" s="236">
        <v>137</v>
      </c>
      <c r="N31" s="237"/>
      <c r="O31" s="237"/>
    </row>
    <row r="32" spans="1:19" ht="15.75" thickBot="1" x14ac:dyDescent="0.3">
      <c r="A32" s="319" t="s">
        <v>101</v>
      </c>
      <c r="B32" s="265" t="s">
        <v>22</v>
      </c>
      <c r="C32" s="223">
        <v>180</v>
      </c>
      <c r="D32" s="224">
        <v>18</v>
      </c>
      <c r="E32" s="224">
        <v>14</v>
      </c>
      <c r="F32" s="224">
        <v>20</v>
      </c>
      <c r="G32" s="263">
        <v>1.9907407407407408E-3</v>
      </c>
      <c r="H32" s="224">
        <v>14</v>
      </c>
      <c r="I32" s="224"/>
      <c r="J32" s="224"/>
      <c r="K32" s="224">
        <v>10.5</v>
      </c>
      <c r="L32" s="235">
        <v>81</v>
      </c>
      <c r="M32" s="236">
        <v>133</v>
      </c>
      <c r="N32" s="237"/>
      <c r="O32" s="237"/>
    </row>
    <row r="33" spans="1:19" ht="15.75" thickBot="1" x14ac:dyDescent="0.3">
      <c r="A33" s="221" t="s">
        <v>26</v>
      </c>
      <c r="B33" s="266" t="s">
        <v>22</v>
      </c>
      <c r="C33" s="243">
        <v>160</v>
      </c>
      <c r="D33" s="244">
        <v>13</v>
      </c>
      <c r="E33" s="244">
        <v>18</v>
      </c>
      <c r="F33" s="244">
        <v>30</v>
      </c>
      <c r="G33" s="262">
        <v>2.3148148148148151E-3</v>
      </c>
      <c r="H33" s="244">
        <v>1</v>
      </c>
      <c r="I33" s="244"/>
      <c r="J33" s="244"/>
      <c r="K33" s="244">
        <v>11.2</v>
      </c>
      <c r="L33" s="248">
        <v>60</v>
      </c>
      <c r="M33" s="249">
        <v>104</v>
      </c>
      <c r="N33" s="250"/>
      <c r="O33" s="250"/>
    </row>
    <row r="34" spans="1:19" ht="15.75" thickTop="1" x14ac:dyDescent="0.25">
      <c r="A34" s="320" t="s">
        <v>67</v>
      </c>
      <c r="B34" s="294" t="s">
        <v>28</v>
      </c>
      <c r="C34" s="295">
        <v>190</v>
      </c>
      <c r="D34" s="296">
        <v>13</v>
      </c>
      <c r="E34" s="296">
        <v>40</v>
      </c>
      <c r="F34" s="296">
        <v>63</v>
      </c>
      <c r="G34" s="297"/>
      <c r="H34" s="296"/>
      <c r="I34" s="301">
        <v>3.18</v>
      </c>
      <c r="J34" s="296">
        <v>53</v>
      </c>
      <c r="K34" s="296">
        <v>9.6999999999999993</v>
      </c>
      <c r="L34" s="298">
        <v>72</v>
      </c>
      <c r="M34" s="299">
        <f>SUM(F34,H34,J34,L34)</f>
        <v>188</v>
      </c>
      <c r="N34" s="241"/>
      <c r="O34" s="241"/>
    </row>
    <row r="35" spans="1:19" x14ac:dyDescent="0.25">
      <c r="A35" s="215" t="s">
        <v>68</v>
      </c>
      <c r="B35" s="269" t="s">
        <v>28</v>
      </c>
      <c r="C35" s="270">
        <v>210</v>
      </c>
      <c r="D35" s="257">
        <v>17</v>
      </c>
      <c r="E35" s="257">
        <v>32</v>
      </c>
      <c r="F35" s="257">
        <v>43</v>
      </c>
      <c r="G35" s="300"/>
      <c r="H35" s="257"/>
      <c r="I35" s="256">
        <v>3.49</v>
      </c>
      <c r="J35" s="257">
        <v>15</v>
      </c>
      <c r="K35" s="302">
        <v>9.5</v>
      </c>
      <c r="L35" s="258">
        <v>78</v>
      </c>
      <c r="M35" s="291">
        <f>SUM(F35,H35,J35,L35)</f>
        <v>136</v>
      </c>
      <c r="N35" s="217"/>
      <c r="O35" s="267"/>
    </row>
    <row r="36" spans="1:19" x14ac:dyDescent="0.25">
      <c r="A36" s="215" t="s">
        <v>102</v>
      </c>
      <c r="B36" s="269" t="s">
        <v>28</v>
      </c>
      <c r="C36" s="270">
        <v>160</v>
      </c>
      <c r="D36" s="257">
        <v>13</v>
      </c>
      <c r="E36" s="257">
        <v>18.5</v>
      </c>
      <c r="F36" s="257">
        <v>31</v>
      </c>
      <c r="G36" s="300">
        <v>2.5115740740740741E-3</v>
      </c>
      <c r="H36" s="257">
        <v>1</v>
      </c>
      <c r="I36" s="257"/>
      <c r="J36" s="257"/>
      <c r="K36" s="257">
        <v>10.5</v>
      </c>
      <c r="L36" s="258">
        <v>81</v>
      </c>
      <c r="M36" s="259">
        <v>126</v>
      </c>
      <c r="N36" s="241">
        <v>825</v>
      </c>
      <c r="O36" s="267" t="s">
        <v>52</v>
      </c>
    </row>
    <row r="37" spans="1:19" x14ac:dyDescent="0.25">
      <c r="A37" s="215" t="s">
        <v>103</v>
      </c>
      <c r="B37" s="269" t="s">
        <v>28</v>
      </c>
      <c r="C37" s="270">
        <v>180</v>
      </c>
      <c r="D37" s="257">
        <v>18</v>
      </c>
      <c r="E37" s="257">
        <v>19.5</v>
      </c>
      <c r="F37" s="257">
        <v>33</v>
      </c>
      <c r="G37" s="300">
        <v>2.4305555555555556E-3</v>
      </c>
      <c r="H37" s="257">
        <v>1</v>
      </c>
      <c r="I37" s="257"/>
      <c r="J37" s="257"/>
      <c r="K37" s="302">
        <v>10</v>
      </c>
      <c r="L37" s="258">
        <v>96</v>
      </c>
      <c r="M37" s="291">
        <v>148</v>
      </c>
      <c r="N37" s="219"/>
      <c r="O37" s="293"/>
    </row>
    <row r="38" spans="1:19" ht="15.75" thickBot="1" x14ac:dyDescent="0.3">
      <c r="A38" s="321" t="s">
        <v>104</v>
      </c>
      <c r="B38" s="303" t="s">
        <v>28</v>
      </c>
      <c r="C38" s="304">
        <v>195</v>
      </c>
      <c r="D38" s="305">
        <v>22</v>
      </c>
      <c r="E38" s="305">
        <v>19</v>
      </c>
      <c r="F38" s="305">
        <v>33</v>
      </c>
      <c r="G38" s="306">
        <v>1.7013888888888892E-3</v>
      </c>
      <c r="H38" s="305">
        <v>61</v>
      </c>
      <c r="I38" s="305"/>
      <c r="J38" s="305"/>
      <c r="K38" s="305">
        <v>10.5</v>
      </c>
      <c r="L38" s="307">
        <v>81</v>
      </c>
      <c r="M38" s="308">
        <v>197</v>
      </c>
      <c r="N38" s="268"/>
      <c r="O38" s="268"/>
    </row>
    <row r="39" spans="1:19" ht="15.75" thickTop="1" x14ac:dyDescent="0.25">
      <c r="A39" s="320" t="s">
        <v>69</v>
      </c>
      <c r="B39" s="294" t="s">
        <v>33</v>
      </c>
      <c r="C39" s="295">
        <v>229</v>
      </c>
      <c r="D39" s="296">
        <v>21</v>
      </c>
      <c r="E39" s="296">
        <v>33</v>
      </c>
      <c r="F39" s="296">
        <v>45</v>
      </c>
      <c r="G39" s="297"/>
      <c r="H39" s="296"/>
      <c r="I39" s="301">
        <v>2.57</v>
      </c>
      <c r="J39" s="296">
        <v>80</v>
      </c>
      <c r="K39" s="296">
        <v>8.9</v>
      </c>
      <c r="L39" s="298">
        <v>96</v>
      </c>
      <c r="M39" s="299">
        <f t="shared" ref="M39:M44" si="1">SUM(F39,H39,J39,L39)</f>
        <v>221</v>
      </c>
      <c r="N39" s="241"/>
      <c r="O39" s="241"/>
    </row>
    <row r="40" spans="1:19" x14ac:dyDescent="0.25">
      <c r="A40" s="215" t="s">
        <v>70</v>
      </c>
      <c r="B40" s="230" t="s">
        <v>33</v>
      </c>
      <c r="C40" s="231">
        <v>195</v>
      </c>
      <c r="D40" s="232">
        <v>14</v>
      </c>
      <c r="E40" s="232">
        <v>48</v>
      </c>
      <c r="F40" s="232">
        <v>83</v>
      </c>
      <c r="G40" s="264"/>
      <c r="H40" s="261"/>
      <c r="I40" s="240">
        <v>4.2</v>
      </c>
      <c r="J40" s="232">
        <v>1</v>
      </c>
      <c r="K40" s="232">
        <v>9.1</v>
      </c>
      <c r="L40" s="235">
        <v>90</v>
      </c>
      <c r="M40" s="236">
        <f t="shared" si="1"/>
        <v>174</v>
      </c>
      <c r="N40" s="267"/>
      <c r="O40" s="267"/>
    </row>
    <row r="41" spans="1:19" x14ac:dyDescent="0.25">
      <c r="A41" s="215" t="s">
        <v>71</v>
      </c>
      <c r="B41" s="269" t="s">
        <v>33</v>
      </c>
      <c r="C41" s="270">
        <v>213</v>
      </c>
      <c r="D41" s="257">
        <v>18</v>
      </c>
      <c r="E41" s="257">
        <v>41</v>
      </c>
      <c r="F41" s="257">
        <v>65</v>
      </c>
      <c r="G41" s="300"/>
      <c r="H41" s="257"/>
      <c r="I41" s="256">
        <v>3.02</v>
      </c>
      <c r="J41" s="257">
        <v>73</v>
      </c>
      <c r="K41" s="257">
        <v>9</v>
      </c>
      <c r="L41" s="258">
        <v>93</v>
      </c>
      <c r="M41" s="259">
        <f t="shared" si="1"/>
        <v>231</v>
      </c>
      <c r="N41" s="237"/>
      <c r="O41" s="237"/>
    </row>
    <row r="42" spans="1:19" x14ac:dyDescent="0.25">
      <c r="A42" s="215" t="s">
        <v>72</v>
      </c>
      <c r="B42" s="269" t="s">
        <v>33</v>
      </c>
      <c r="C42" s="270">
        <v>190</v>
      </c>
      <c r="D42" s="257">
        <v>13</v>
      </c>
      <c r="E42" s="257">
        <v>21</v>
      </c>
      <c r="F42" s="257">
        <v>21</v>
      </c>
      <c r="G42" s="264"/>
      <c r="H42" s="261"/>
      <c r="I42" s="256">
        <v>3.24</v>
      </c>
      <c r="J42" s="257">
        <v>46</v>
      </c>
      <c r="K42" s="257">
        <v>10.9</v>
      </c>
      <c r="L42" s="258">
        <v>36</v>
      </c>
      <c r="M42" s="259">
        <f t="shared" si="1"/>
        <v>103</v>
      </c>
      <c r="N42" s="237"/>
      <c r="O42" s="271"/>
    </row>
    <row r="43" spans="1:19" x14ac:dyDescent="0.25">
      <c r="A43" s="215" t="s">
        <v>73</v>
      </c>
      <c r="B43" s="230" t="s">
        <v>33</v>
      </c>
      <c r="C43" s="231">
        <v>190</v>
      </c>
      <c r="D43" s="232">
        <v>13</v>
      </c>
      <c r="E43" s="232">
        <v>42</v>
      </c>
      <c r="F43" s="232">
        <v>67</v>
      </c>
      <c r="G43" s="264"/>
      <c r="H43" s="261"/>
      <c r="I43" s="240">
        <v>3.09</v>
      </c>
      <c r="J43" s="232">
        <v>65</v>
      </c>
      <c r="K43" s="232">
        <v>10</v>
      </c>
      <c r="L43" s="235">
        <v>63</v>
      </c>
      <c r="M43" s="290">
        <f t="shared" si="1"/>
        <v>195</v>
      </c>
      <c r="N43" s="63"/>
      <c r="O43" s="237"/>
    </row>
    <row r="44" spans="1:19" x14ac:dyDescent="0.25">
      <c r="A44" s="215" t="s">
        <v>74</v>
      </c>
      <c r="B44" s="230" t="s">
        <v>33</v>
      </c>
      <c r="C44" s="231">
        <v>205</v>
      </c>
      <c r="D44" s="232">
        <v>16</v>
      </c>
      <c r="E44" s="232">
        <v>41</v>
      </c>
      <c r="F44" s="232">
        <v>65</v>
      </c>
      <c r="G44" s="264"/>
      <c r="H44" s="261"/>
      <c r="I44" s="240">
        <v>3.49</v>
      </c>
      <c r="J44" s="232">
        <v>15</v>
      </c>
      <c r="K44" s="232">
        <v>9</v>
      </c>
      <c r="L44" s="235">
        <v>93</v>
      </c>
      <c r="M44" s="236">
        <f t="shared" si="1"/>
        <v>173</v>
      </c>
      <c r="N44" s="237"/>
      <c r="O44" s="237"/>
    </row>
    <row r="45" spans="1:19" x14ac:dyDescent="0.25">
      <c r="A45" s="215" t="s">
        <v>105</v>
      </c>
      <c r="B45" s="230" t="s">
        <v>33</v>
      </c>
      <c r="C45" s="231">
        <v>160</v>
      </c>
      <c r="D45" s="232">
        <v>13</v>
      </c>
      <c r="E45" s="232">
        <v>12</v>
      </c>
      <c r="F45" s="232">
        <v>15</v>
      </c>
      <c r="G45" s="251">
        <v>2.2569444444444447E-3</v>
      </c>
      <c r="H45" s="232">
        <v>1</v>
      </c>
      <c r="I45" s="232"/>
      <c r="J45" s="232"/>
      <c r="K45" s="232">
        <v>10.3</v>
      </c>
      <c r="L45" s="235">
        <v>89</v>
      </c>
      <c r="M45" s="236">
        <v>118</v>
      </c>
      <c r="N45" s="237">
        <v>1495</v>
      </c>
      <c r="O45" s="237">
        <v>1</v>
      </c>
    </row>
    <row r="46" spans="1:19" x14ac:dyDescent="0.25">
      <c r="A46" s="215" t="s">
        <v>106</v>
      </c>
      <c r="B46" s="230" t="s">
        <v>33</v>
      </c>
      <c r="C46" s="231">
        <v>165</v>
      </c>
      <c r="D46" s="232">
        <v>14</v>
      </c>
      <c r="E46" s="232">
        <v>14</v>
      </c>
      <c r="F46" s="232">
        <v>20</v>
      </c>
      <c r="G46" s="251">
        <v>2.1643518518518518E-3</v>
      </c>
      <c r="H46" s="232">
        <v>1</v>
      </c>
      <c r="I46" s="232"/>
      <c r="J46" s="232"/>
      <c r="K46" s="232">
        <v>10.3</v>
      </c>
      <c r="L46" s="235">
        <v>89</v>
      </c>
      <c r="M46" s="290">
        <v>124</v>
      </c>
      <c r="N46" s="63"/>
      <c r="O46" s="267"/>
      <c r="S46" s="198"/>
    </row>
    <row r="47" spans="1:19" x14ac:dyDescent="0.25">
      <c r="A47" s="215" t="s">
        <v>107</v>
      </c>
      <c r="B47" s="269" t="s">
        <v>33</v>
      </c>
      <c r="C47" s="270">
        <v>175</v>
      </c>
      <c r="D47" s="257">
        <v>17</v>
      </c>
      <c r="E47" s="257">
        <v>17</v>
      </c>
      <c r="F47" s="257">
        <v>28</v>
      </c>
      <c r="G47" s="300">
        <v>1.9907407407407408E-3</v>
      </c>
      <c r="H47" s="257">
        <v>14</v>
      </c>
      <c r="I47" s="257"/>
      <c r="J47" s="257"/>
      <c r="K47" s="257">
        <v>9.9</v>
      </c>
      <c r="L47" s="258">
        <v>99</v>
      </c>
      <c r="M47" s="259">
        <v>158</v>
      </c>
      <c r="N47" s="237"/>
      <c r="O47" s="237"/>
      <c r="S47" s="198"/>
    </row>
    <row r="48" spans="1:19" x14ac:dyDescent="0.25">
      <c r="A48" s="215" t="s">
        <v>108</v>
      </c>
      <c r="B48" s="269" t="s">
        <v>33</v>
      </c>
      <c r="C48" s="270">
        <v>175</v>
      </c>
      <c r="D48" s="257">
        <v>17</v>
      </c>
      <c r="E48" s="257">
        <v>22</v>
      </c>
      <c r="F48" s="257">
        <v>40</v>
      </c>
      <c r="G48" s="300">
        <v>2.0254629629629629E-3</v>
      </c>
      <c r="H48" s="257">
        <v>9</v>
      </c>
      <c r="I48" s="257"/>
      <c r="J48" s="257"/>
      <c r="K48" s="257">
        <v>10.3</v>
      </c>
      <c r="L48" s="258">
        <v>89</v>
      </c>
      <c r="M48" s="259">
        <v>155</v>
      </c>
      <c r="N48" s="237"/>
      <c r="O48" s="271"/>
    </row>
    <row r="49" spans="1:20" x14ac:dyDescent="0.25">
      <c r="A49" s="215" t="s">
        <v>109</v>
      </c>
      <c r="B49" s="230" t="s">
        <v>33</v>
      </c>
      <c r="C49" s="231">
        <v>200</v>
      </c>
      <c r="D49" s="232">
        <v>23</v>
      </c>
      <c r="E49" s="232">
        <v>18</v>
      </c>
      <c r="F49" s="232">
        <v>30</v>
      </c>
      <c r="G49" s="251">
        <v>2.0023148148148148E-3</v>
      </c>
      <c r="H49" s="232">
        <v>12</v>
      </c>
      <c r="I49" s="232"/>
      <c r="J49" s="232"/>
      <c r="K49" s="232">
        <v>10.3</v>
      </c>
      <c r="L49" s="235">
        <v>89</v>
      </c>
      <c r="M49" s="236">
        <v>154</v>
      </c>
      <c r="N49" s="237"/>
      <c r="O49" s="237"/>
    </row>
    <row r="50" spans="1:20" ht="15.75" thickBot="1" x14ac:dyDescent="0.3">
      <c r="A50" s="321" t="s">
        <v>110</v>
      </c>
      <c r="B50" s="242" t="s">
        <v>33</v>
      </c>
      <c r="C50" s="243">
        <v>175</v>
      </c>
      <c r="D50" s="244">
        <v>17</v>
      </c>
      <c r="E50" s="244">
        <v>20</v>
      </c>
      <c r="F50" s="244">
        <v>25</v>
      </c>
      <c r="G50" s="262">
        <v>2.0254629629629629E-3</v>
      </c>
      <c r="H50" s="244">
        <v>9</v>
      </c>
      <c r="I50" s="244"/>
      <c r="J50" s="244"/>
      <c r="K50" s="244">
        <v>10.3</v>
      </c>
      <c r="L50" s="248">
        <v>89</v>
      </c>
      <c r="M50" s="272">
        <v>140</v>
      </c>
      <c r="N50" s="250"/>
      <c r="O50" s="250"/>
    </row>
    <row r="51" spans="1:20" ht="15.75" thickTop="1" x14ac:dyDescent="0.25">
      <c r="A51" s="322" t="s">
        <v>75</v>
      </c>
      <c r="B51" s="311" t="s">
        <v>39</v>
      </c>
      <c r="C51" s="312">
        <v>200</v>
      </c>
      <c r="D51" s="310">
        <v>15</v>
      </c>
      <c r="E51" s="310">
        <v>37</v>
      </c>
      <c r="F51" s="310">
        <v>55</v>
      </c>
      <c r="G51" s="309"/>
      <c r="H51" s="310"/>
      <c r="I51" s="313">
        <v>3.1</v>
      </c>
      <c r="J51" s="310">
        <v>63</v>
      </c>
      <c r="K51" s="310">
        <v>9</v>
      </c>
      <c r="L51" s="314">
        <v>93</v>
      </c>
      <c r="M51" s="315">
        <f>SUM(F51,H51,J51,L51)</f>
        <v>211</v>
      </c>
      <c r="N51" s="237"/>
      <c r="O51" s="237"/>
    </row>
    <row r="52" spans="1:20" x14ac:dyDescent="0.25">
      <c r="A52" s="215" t="s">
        <v>76</v>
      </c>
      <c r="B52" s="269" t="s">
        <v>39</v>
      </c>
      <c r="C52" s="270">
        <v>225</v>
      </c>
      <c r="D52" s="257">
        <v>20</v>
      </c>
      <c r="E52" s="257">
        <v>34</v>
      </c>
      <c r="F52" s="257">
        <v>47</v>
      </c>
      <c r="G52" s="300"/>
      <c r="H52" s="257"/>
      <c r="I52" s="256">
        <v>3.1</v>
      </c>
      <c r="J52" s="257">
        <v>63</v>
      </c>
      <c r="K52" s="257">
        <v>8.9</v>
      </c>
      <c r="L52" s="258">
        <v>96</v>
      </c>
      <c r="M52" s="259">
        <f>SUM(F52,H52,J52,L52)</f>
        <v>206</v>
      </c>
      <c r="N52" s="260"/>
      <c r="O52" s="241"/>
      <c r="P52" s="198"/>
    </row>
    <row r="53" spans="1:20" x14ac:dyDescent="0.25">
      <c r="A53" s="215" t="s">
        <v>111</v>
      </c>
      <c r="B53" s="269" t="s">
        <v>39</v>
      </c>
      <c r="C53" s="270">
        <v>175</v>
      </c>
      <c r="D53" s="257">
        <v>17</v>
      </c>
      <c r="E53" s="257">
        <v>25</v>
      </c>
      <c r="F53" s="257">
        <v>48</v>
      </c>
      <c r="G53" s="300">
        <v>2.3495370370370371E-3</v>
      </c>
      <c r="H53" s="257">
        <v>1</v>
      </c>
      <c r="I53" s="257"/>
      <c r="J53" s="257"/>
      <c r="K53" s="257">
        <v>10.199999999999999</v>
      </c>
      <c r="L53" s="258">
        <v>90</v>
      </c>
      <c r="M53" s="259">
        <v>156</v>
      </c>
      <c r="N53" s="260">
        <v>890</v>
      </c>
      <c r="O53" s="267" t="s">
        <v>52</v>
      </c>
      <c r="P53" s="198"/>
      <c r="Q53" s="198"/>
    </row>
    <row r="54" spans="1:20" x14ac:dyDescent="0.25">
      <c r="A54" s="215" t="s">
        <v>112</v>
      </c>
      <c r="B54" s="230" t="s">
        <v>39</v>
      </c>
      <c r="C54" s="231">
        <v>160</v>
      </c>
      <c r="D54" s="232">
        <v>13</v>
      </c>
      <c r="E54" s="232">
        <v>0</v>
      </c>
      <c r="F54" s="232">
        <v>0</v>
      </c>
      <c r="G54" s="251">
        <v>0</v>
      </c>
      <c r="H54" s="232">
        <v>0</v>
      </c>
      <c r="I54" s="232"/>
      <c r="J54" s="232"/>
      <c r="K54" s="232">
        <v>11.5</v>
      </c>
      <c r="L54" s="235">
        <v>47</v>
      </c>
      <c r="M54" s="290">
        <v>60</v>
      </c>
      <c r="N54" s="63"/>
      <c r="O54" s="237"/>
      <c r="S54" s="198"/>
      <c r="T54" s="198"/>
    </row>
    <row r="55" spans="1:20" x14ac:dyDescent="0.25">
      <c r="A55" s="215" t="s">
        <v>113</v>
      </c>
      <c r="B55" s="230" t="s">
        <v>39</v>
      </c>
      <c r="C55" s="231">
        <v>178</v>
      </c>
      <c r="D55" s="232">
        <v>17</v>
      </c>
      <c r="E55" s="232">
        <v>0</v>
      </c>
      <c r="F55" s="232">
        <v>0</v>
      </c>
      <c r="G55" s="251">
        <v>0</v>
      </c>
      <c r="H55" s="232">
        <v>0</v>
      </c>
      <c r="I55" s="232"/>
      <c r="J55" s="232"/>
      <c r="K55" s="232">
        <v>11.6</v>
      </c>
      <c r="L55" s="235">
        <v>48</v>
      </c>
      <c r="M55" s="236">
        <v>65</v>
      </c>
      <c r="N55" s="237"/>
      <c r="O55" s="271"/>
    </row>
    <row r="56" spans="1:20" x14ac:dyDescent="0.25">
      <c r="A56" s="215" t="s">
        <v>114</v>
      </c>
      <c r="B56" s="230" t="s">
        <v>39</v>
      </c>
      <c r="C56" s="231">
        <v>165</v>
      </c>
      <c r="D56" s="232">
        <v>14</v>
      </c>
      <c r="E56" s="232">
        <v>17</v>
      </c>
      <c r="F56" s="232">
        <v>28</v>
      </c>
      <c r="G56" s="251">
        <v>2.3842592592592591E-3</v>
      </c>
      <c r="H56" s="232">
        <v>1</v>
      </c>
      <c r="I56" s="232"/>
      <c r="J56" s="232"/>
      <c r="K56" s="275">
        <v>12</v>
      </c>
      <c r="L56" s="235">
        <v>36</v>
      </c>
      <c r="M56" s="290">
        <v>79</v>
      </c>
      <c r="N56" s="218"/>
      <c r="O56" s="292"/>
    </row>
    <row r="57" spans="1:20" ht="15.75" thickBot="1" x14ac:dyDescent="0.3">
      <c r="A57" s="321" t="s">
        <v>115</v>
      </c>
      <c r="B57" s="242" t="s">
        <v>39</v>
      </c>
      <c r="C57" s="243">
        <v>155</v>
      </c>
      <c r="D57" s="244">
        <v>12</v>
      </c>
      <c r="E57" s="244">
        <v>15</v>
      </c>
      <c r="F57" s="244">
        <v>23</v>
      </c>
      <c r="G57" s="262">
        <v>1.8750000000000001E-3</v>
      </c>
      <c r="H57" s="244">
        <v>31</v>
      </c>
      <c r="I57" s="244"/>
      <c r="J57" s="244"/>
      <c r="K57" s="244">
        <v>10.8</v>
      </c>
      <c r="L57" s="248">
        <v>72</v>
      </c>
      <c r="M57" s="272">
        <v>138</v>
      </c>
      <c r="N57" s="250"/>
      <c r="O57" s="250"/>
      <c r="P57" s="198"/>
      <c r="R57" s="198"/>
    </row>
    <row r="58" spans="1:20" ht="15.75" thickTop="1" x14ac:dyDescent="0.25">
      <c r="A58" s="322" t="s">
        <v>116</v>
      </c>
      <c r="B58" s="276" t="s">
        <v>45</v>
      </c>
      <c r="C58" s="277">
        <v>185</v>
      </c>
      <c r="D58" s="274">
        <v>19</v>
      </c>
      <c r="E58" s="274">
        <v>16</v>
      </c>
      <c r="F58" s="274">
        <v>25</v>
      </c>
      <c r="G58" s="273">
        <v>0</v>
      </c>
      <c r="H58" s="274">
        <v>0</v>
      </c>
      <c r="I58" s="274"/>
      <c r="J58" s="274"/>
      <c r="K58" s="274">
        <v>0</v>
      </c>
      <c r="L58" s="278">
        <v>0</v>
      </c>
      <c r="M58" s="279">
        <v>44</v>
      </c>
      <c r="N58" s="280"/>
      <c r="O58" s="280"/>
    </row>
    <row r="59" spans="1:20" x14ac:dyDescent="0.25">
      <c r="A59" s="215" t="s">
        <v>117</v>
      </c>
      <c r="B59" s="269" t="s">
        <v>45</v>
      </c>
      <c r="C59" s="270">
        <v>187</v>
      </c>
      <c r="D59" s="257">
        <v>20</v>
      </c>
      <c r="E59" s="257">
        <v>23</v>
      </c>
      <c r="F59" s="257">
        <v>43</v>
      </c>
      <c r="G59" s="300">
        <v>0</v>
      </c>
      <c r="H59" s="257">
        <v>0</v>
      </c>
      <c r="I59" s="257"/>
      <c r="J59" s="257"/>
      <c r="K59" s="257">
        <v>9.3000000000000007</v>
      </c>
      <c r="L59" s="258">
        <v>117</v>
      </c>
      <c r="M59" s="259">
        <v>180</v>
      </c>
      <c r="N59" s="260">
        <f>SUM(M58:M61)</f>
        <v>607</v>
      </c>
      <c r="O59" s="281" t="s">
        <v>52</v>
      </c>
      <c r="P59" s="214"/>
      <c r="Q59" s="198"/>
    </row>
    <row r="60" spans="1:20" x14ac:dyDescent="0.25">
      <c r="A60" s="215" t="s">
        <v>118</v>
      </c>
      <c r="B60" s="269" t="s">
        <v>45</v>
      </c>
      <c r="C60" s="270">
        <v>190</v>
      </c>
      <c r="D60" s="257">
        <v>21</v>
      </c>
      <c r="E60" s="257">
        <v>31.5</v>
      </c>
      <c r="F60" s="257">
        <v>63</v>
      </c>
      <c r="G60" s="300">
        <v>0</v>
      </c>
      <c r="H60" s="257">
        <v>0</v>
      </c>
      <c r="I60" s="257"/>
      <c r="J60" s="257"/>
      <c r="K60" s="257">
        <v>9.1999999999999993</v>
      </c>
      <c r="L60" s="258">
        <v>120</v>
      </c>
      <c r="M60" s="259">
        <v>204</v>
      </c>
      <c r="N60" s="241"/>
      <c r="O60" s="241"/>
    </row>
    <row r="61" spans="1:20" ht="15.75" thickBot="1" x14ac:dyDescent="0.3">
      <c r="A61" s="321" t="s">
        <v>119</v>
      </c>
      <c r="B61" s="303" t="s">
        <v>45</v>
      </c>
      <c r="C61" s="304">
        <v>190</v>
      </c>
      <c r="D61" s="305">
        <v>21</v>
      </c>
      <c r="E61" s="305">
        <v>26</v>
      </c>
      <c r="F61" s="305">
        <v>50</v>
      </c>
      <c r="G61" s="306">
        <v>0</v>
      </c>
      <c r="H61" s="305">
        <v>0</v>
      </c>
      <c r="I61" s="305"/>
      <c r="J61" s="305"/>
      <c r="K61" s="305">
        <v>9.6</v>
      </c>
      <c r="L61" s="307">
        <v>108</v>
      </c>
      <c r="M61" s="316">
        <v>179</v>
      </c>
      <c r="N61" s="268"/>
      <c r="O61" s="268"/>
    </row>
    <row r="62" spans="1:20" ht="15.75" thickTop="1" x14ac:dyDescent="0.25"/>
    <row r="63" spans="1:20" x14ac:dyDescent="0.25">
      <c r="A63" t="s">
        <v>78</v>
      </c>
      <c r="G63" t="s">
        <v>79</v>
      </c>
    </row>
    <row r="64" spans="1:20" x14ac:dyDescent="0.25">
      <c r="G64" t="s">
        <v>80</v>
      </c>
    </row>
    <row r="65" spans="3:7" x14ac:dyDescent="0.25">
      <c r="C65" s="198"/>
      <c r="G65" t="s">
        <v>81</v>
      </c>
    </row>
    <row r="66" spans="3:7" x14ac:dyDescent="0.25">
      <c r="G66" t="s">
        <v>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N4" sqref="N4"/>
    </sheetView>
  </sheetViews>
  <sheetFormatPr defaultRowHeight="15" x14ac:dyDescent="0.25"/>
  <cols>
    <col min="1" max="1" width="3.85546875" customWidth="1"/>
    <col min="5" max="5" width="10" customWidth="1"/>
  </cols>
  <sheetData>
    <row r="1" spans="1:12" ht="15.75" x14ac:dyDescent="0.25">
      <c r="A1" s="286" t="s">
        <v>136</v>
      </c>
      <c r="B1" s="287"/>
      <c r="C1" s="287"/>
      <c r="D1" s="287"/>
      <c r="E1" s="287"/>
      <c r="F1" s="287"/>
      <c r="G1" s="287"/>
      <c r="H1" s="287"/>
    </row>
    <row r="2" spans="1:12" ht="15.75" x14ac:dyDescent="0.25">
      <c r="A2" s="286" t="s">
        <v>138</v>
      </c>
      <c r="B2" s="287"/>
      <c r="C2" s="287"/>
      <c r="D2" s="287"/>
      <c r="E2" s="287"/>
      <c r="F2" s="287"/>
      <c r="G2" s="287"/>
      <c r="H2" s="287"/>
    </row>
    <row r="3" spans="1:12" ht="15.75" x14ac:dyDescent="0.25">
      <c r="A3" s="286" t="s">
        <v>137</v>
      </c>
      <c r="B3" s="287"/>
      <c r="C3" s="287"/>
      <c r="D3" s="287"/>
      <c r="E3" s="287"/>
      <c r="F3" s="287"/>
      <c r="G3" s="287"/>
      <c r="H3" s="287"/>
    </row>
    <row r="4" spans="1:12" x14ac:dyDescent="0.25">
      <c r="A4" s="323" t="s">
        <v>140</v>
      </c>
      <c r="B4" s="205"/>
      <c r="C4" s="205"/>
      <c r="D4" s="205"/>
      <c r="E4" s="205"/>
      <c r="F4" s="205"/>
      <c r="G4" s="205"/>
      <c r="H4" s="205"/>
      <c r="I4" s="203" t="s">
        <v>139</v>
      </c>
      <c r="J4" s="203"/>
      <c r="K4" s="203"/>
    </row>
    <row r="5" spans="1:12" ht="41.45" customHeight="1" x14ac:dyDescent="0.25">
      <c r="A5" s="285" t="s">
        <v>121</v>
      </c>
      <c r="B5" s="326" t="s">
        <v>123</v>
      </c>
      <c r="C5" s="326" t="s">
        <v>124</v>
      </c>
      <c r="D5" s="326" t="s">
        <v>125</v>
      </c>
      <c r="E5" s="326" t="s">
        <v>126</v>
      </c>
      <c r="F5" s="329" t="s">
        <v>134</v>
      </c>
      <c r="G5" s="326" t="s">
        <v>3</v>
      </c>
      <c r="H5" s="327" t="s">
        <v>132</v>
      </c>
      <c r="I5" s="327" t="s">
        <v>133</v>
      </c>
      <c r="J5" s="328" t="s">
        <v>135</v>
      </c>
      <c r="K5" s="326" t="s">
        <v>8</v>
      </c>
      <c r="L5" s="283"/>
    </row>
    <row r="6" spans="1:12" x14ac:dyDescent="0.25">
      <c r="A6" s="285" t="s">
        <v>122</v>
      </c>
      <c r="B6" s="326"/>
      <c r="C6" s="326"/>
      <c r="D6" s="326"/>
      <c r="E6" s="326"/>
      <c r="F6" s="330"/>
      <c r="G6" s="326"/>
      <c r="H6" s="326"/>
      <c r="I6" s="326"/>
      <c r="J6" s="328"/>
      <c r="K6" s="326"/>
    </row>
    <row r="7" spans="1:12" x14ac:dyDescent="0.25">
      <c r="A7" s="288">
        <v>1</v>
      </c>
      <c r="B7" s="289">
        <v>5</v>
      </c>
      <c r="C7" s="289" t="s">
        <v>128</v>
      </c>
      <c r="D7" s="289">
        <v>0</v>
      </c>
      <c r="E7" s="289">
        <v>0</v>
      </c>
      <c r="F7" s="289">
        <v>0</v>
      </c>
      <c r="G7" s="324">
        <v>0</v>
      </c>
      <c r="H7" s="324">
        <v>3</v>
      </c>
      <c r="I7" s="324">
        <v>2</v>
      </c>
      <c r="J7" s="331">
        <v>5</v>
      </c>
      <c r="K7" s="324">
        <v>2</v>
      </c>
    </row>
    <row r="8" spans="1:12" x14ac:dyDescent="0.25">
      <c r="A8" s="288">
        <v>2</v>
      </c>
      <c r="B8" s="289">
        <v>5</v>
      </c>
      <c r="C8" s="289" t="s">
        <v>129</v>
      </c>
      <c r="D8" s="289">
        <v>0</v>
      </c>
      <c r="E8" s="289">
        <v>0</v>
      </c>
      <c r="F8" s="289">
        <v>0</v>
      </c>
      <c r="G8" s="325"/>
      <c r="H8" s="325"/>
      <c r="I8" s="325"/>
      <c r="J8" s="332"/>
      <c r="K8" s="325"/>
    </row>
    <row r="9" spans="1:12" x14ac:dyDescent="0.25">
      <c r="A9" s="288">
        <v>3</v>
      </c>
      <c r="B9" s="289" t="s">
        <v>22</v>
      </c>
      <c r="C9" s="289" t="s">
        <v>128</v>
      </c>
      <c r="D9" s="289">
        <v>0</v>
      </c>
      <c r="E9" s="289">
        <v>2</v>
      </c>
      <c r="F9" s="289">
        <v>0</v>
      </c>
      <c r="G9" s="324">
        <v>3</v>
      </c>
      <c r="H9" s="324">
        <v>1</v>
      </c>
      <c r="I9" s="324">
        <v>1</v>
      </c>
      <c r="J9" s="331">
        <v>5</v>
      </c>
      <c r="K9" s="324">
        <v>1</v>
      </c>
    </row>
    <row r="10" spans="1:12" x14ac:dyDescent="0.25">
      <c r="A10" s="288">
        <v>4</v>
      </c>
      <c r="B10" s="289" t="s">
        <v>22</v>
      </c>
      <c r="C10" s="289" t="s">
        <v>129</v>
      </c>
      <c r="D10" s="289">
        <v>0</v>
      </c>
      <c r="E10" s="289">
        <v>1</v>
      </c>
      <c r="F10" s="289">
        <v>0</v>
      </c>
      <c r="G10" s="325"/>
      <c r="H10" s="325"/>
      <c r="I10" s="325"/>
      <c r="J10" s="332"/>
      <c r="K10" s="325"/>
    </row>
    <row r="11" spans="1:12" x14ac:dyDescent="0.25">
      <c r="A11" s="288">
        <v>5</v>
      </c>
      <c r="B11" s="289" t="s">
        <v>16</v>
      </c>
      <c r="C11" s="289" t="s">
        <v>128</v>
      </c>
      <c r="D11" s="289">
        <v>0</v>
      </c>
      <c r="E11" s="289">
        <v>0</v>
      </c>
      <c r="F11" s="289">
        <v>0</v>
      </c>
      <c r="G11" s="324">
        <v>3</v>
      </c>
      <c r="H11" s="324">
        <v>2</v>
      </c>
      <c r="I11" s="324">
        <v>0</v>
      </c>
      <c r="J11" s="331">
        <v>5</v>
      </c>
      <c r="K11" s="324">
        <v>3</v>
      </c>
    </row>
    <row r="12" spans="1:12" x14ac:dyDescent="0.25">
      <c r="A12" s="288">
        <v>6</v>
      </c>
      <c r="B12" s="289" t="s">
        <v>16</v>
      </c>
      <c r="C12" s="289" t="s">
        <v>129</v>
      </c>
      <c r="D12" s="289">
        <v>0</v>
      </c>
      <c r="E12" s="289">
        <v>3</v>
      </c>
      <c r="F12" s="289">
        <v>0</v>
      </c>
      <c r="G12" s="325"/>
      <c r="H12" s="325"/>
      <c r="I12" s="325"/>
      <c r="J12" s="332"/>
      <c r="K12" s="325"/>
    </row>
    <row r="13" spans="1:12" x14ac:dyDescent="0.25">
      <c r="A13" s="288">
        <v>7</v>
      </c>
      <c r="B13" s="289" t="s">
        <v>127</v>
      </c>
      <c r="C13" s="289" t="s">
        <v>128</v>
      </c>
      <c r="D13" s="289">
        <v>1</v>
      </c>
      <c r="E13" s="289">
        <v>1</v>
      </c>
      <c r="F13" s="289">
        <v>1</v>
      </c>
      <c r="G13" s="324">
        <v>9</v>
      </c>
      <c r="H13" s="324">
        <v>0</v>
      </c>
      <c r="I13" s="324">
        <v>1</v>
      </c>
      <c r="J13" s="331">
        <v>10</v>
      </c>
      <c r="K13" s="324">
        <v>2</v>
      </c>
    </row>
    <row r="14" spans="1:12" x14ac:dyDescent="0.25">
      <c r="A14" s="288">
        <v>8</v>
      </c>
      <c r="B14" s="289" t="s">
        <v>127</v>
      </c>
      <c r="C14" s="289" t="s">
        <v>129</v>
      </c>
      <c r="D14" s="289">
        <v>2</v>
      </c>
      <c r="E14" s="289">
        <v>2</v>
      </c>
      <c r="F14" s="289">
        <v>2</v>
      </c>
      <c r="G14" s="325"/>
      <c r="H14" s="325"/>
      <c r="I14" s="325"/>
      <c r="J14" s="332"/>
      <c r="K14" s="325"/>
    </row>
    <row r="15" spans="1:12" x14ac:dyDescent="0.25">
      <c r="A15" s="288">
        <v>9</v>
      </c>
      <c r="B15" s="289" t="s">
        <v>28</v>
      </c>
      <c r="C15" s="289" t="s">
        <v>128</v>
      </c>
      <c r="D15" s="289">
        <v>2</v>
      </c>
      <c r="E15" s="289">
        <v>0</v>
      </c>
      <c r="F15" s="289">
        <v>2</v>
      </c>
      <c r="G15" s="324">
        <v>7</v>
      </c>
      <c r="H15" s="324">
        <v>1</v>
      </c>
      <c r="I15" s="324">
        <v>2</v>
      </c>
      <c r="J15" s="331">
        <v>10</v>
      </c>
      <c r="K15" s="324">
        <v>1</v>
      </c>
    </row>
    <row r="16" spans="1:12" x14ac:dyDescent="0.25">
      <c r="A16" s="288">
        <v>10</v>
      </c>
      <c r="B16" s="289" t="s">
        <v>28</v>
      </c>
      <c r="C16" s="289" t="s">
        <v>129</v>
      </c>
      <c r="D16" s="289">
        <v>1</v>
      </c>
      <c r="E16" s="289">
        <v>1</v>
      </c>
      <c r="F16" s="289">
        <v>1</v>
      </c>
      <c r="G16" s="325"/>
      <c r="H16" s="325"/>
      <c r="I16" s="325"/>
      <c r="J16" s="332"/>
      <c r="K16" s="325"/>
    </row>
    <row r="17" spans="1:11" x14ac:dyDescent="0.25">
      <c r="A17" s="288">
        <v>11</v>
      </c>
      <c r="B17" s="289" t="s">
        <v>33</v>
      </c>
      <c r="C17" s="289" t="s">
        <v>128</v>
      </c>
      <c r="D17" s="289">
        <v>2</v>
      </c>
      <c r="E17" s="289">
        <v>0</v>
      </c>
      <c r="F17" s="289">
        <v>0</v>
      </c>
      <c r="G17" s="324">
        <v>4</v>
      </c>
      <c r="H17" s="324">
        <v>1</v>
      </c>
      <c r="I17" s="324">
        <v>1</v>
      </c>
      <c r="J17" s="331">
        <v>6</v>
      </c>
      <c r="K17" s="324">
        <v>1</v>
      </c>
    </row>
    <row r="18" spans="1:11" x14ac:dyDescent="0.25">
      <c r="A18" s="288">
        <v>12</v>
      </c>
      <c r="B18" s="289" t="s">
        <v>33</v>
      </c>
      <c r="C18" s="289" t="s">
        <v>129</v>
      </c>
      <c r="D18" s="289">
        <v>1</v>
      </c>
      <c r="E18" s="289">
        <v>1</v>
      </c>
      <c r="F18" s="289">
        <v>0</v>
      </c>
      <c r="G18" s="325"/>
      <c r="H18" s="325"/>
      <c r="I18" s="325"/>
      <c r="J18" s="332"/>
      <c r="K18" s="325"/>
    </row>
    <row r="19" spans="1:11" x14ac:dyDescent="0.25">
      <c r="A19" s="288">
        <v>13</v>
      </c>
      <c r="B19" s="289" t="s">
        <v>39</v>
      </c>
      <c r="C19" s="289" t="s">
        <v>128</v>
      </c>
      <c r="D19" s="289">
        <v>1</v>
      </c>
      <c r="E19" s="289">
        <v>0</v>
      </c>
      <c r="F19" s="289">
        <v>0</v>
      </c>
      <c r="G19" s="324">
        <v>3</v>
      </c>
      <c r="H19" s="324">
        <v>2</v>
      </c>
      <c r="I19" s="324">
        <v>2</v>
      </c>
      <c r="J19" s="331">
        <v>7</v>
      </c>
      <c r="K19" s="324">
        <v>2</v>
      </c>
    </row>
    <row r="20" spans="1:11" x14ac:dyDescent="0.25">
      <c r="A20" s="288">
        <v>14</v>
      </c>
      <c r="B20" s="289" t="s">
        <v>39</v>
      </c>
      <c r="C20" s="289" t="s">
        <v>129</v>
      </c>
      <c r="D20" s="289">
        <v>2</v>
      </c>
      <c r="E20" s="289">
        <v>0</v>
      </c>
      <c r="F20" s="289">
        <v>0</v>
      </c>
      <c r="G20" s="325"/>
      <c r="H20" s="325"/>
      <c r="I20" s="325"/>
      <c r="J20" s="332"/>
      <c r="K20" s="325"/>
    </row>
    <row r="21" spans="1:11" x14ac:dyDescent="0.25">
      <c r="A21" s="288">
        <v>15</v>
      </c>
      <c r="B21" s="289" t="s">
        <v>45</v>
      </c>
      <c r="C21" s="289" t="s">
        <v>128</v>
      </c>
      <c r="D21" s="289">
        <v>0</v>
      </c>
      <c r="E21" s="289">
        <v>1</v>
      </c>
      <c r="F21" s="289">
        <v>0</v>
      </c>
      <c r="G21" s="324">
        <v>1</v>
      </c>
      <c r="H21" s="324">
        <v>0</v>
      </c>
      <c r="I21" s="324">
        <v>0</v>
      </c>
      <c r="J21" s="331">
        <v>1</v>
      </c>
      <c r="K21" s="324" t="s">
        <v>52</v>
      </c>
    </row>
    <row r="22" spans="1:11" x14ac:dyDescent="0.25">
      <c r="A22" s="288">
        <v>16</v>
      </c>
      <c r="B22" s="289" t="s">
        <v>45</v>
      </c>
      <c r="C22" s="289" t="s">
        <v>129</v>
      </c>
      <c r="D22" s="289">
        <v>0</v>
      </c>
      <c r="E22" s="289">
        <v>0</v>
      </c>
      <c r="F22" s="289">
        <v>0</v>
      </c>
      <c r="G22" s="325"/>
      <c r="H22" s="325"/>
      <c r="I22" s="325"/>
      <c r="J22" s="332"/>
      <c r="K22" s="325"/>
    </row>
    <row r="23" spans="1:11" x14ac:dyDescent="0.25">
      <c r="A23" s="288">
        <v>17</v>
      </c>
      <c r="B23" s="289" t="s">
        <v>130</v>
      </c>
      <c r="C23" s="289" t="s">
        <v>128</v>
      </c>
      <c r="D23" s="289">
        <v>0</v>
      </c>
      <c r="E23" s="289">
        <v>0</v>
      </c>
      <c r="F23" s="289">
        <v>0</v>
      </c>
      <c r="G23" s="324">
        <v>0</v>
      </c>
      <c r="H23" s="324">
        <v>0</v>
      </c>
      <c r="I23" s="324">
        <v>0</v>
      </c>
      <c r="J23" s="331">
        <v>0</v>
      </c>
      <c r="K23" s="324">
        <v>0</v>
      </c>
    </row>
    <row r="24" spans="1:11" x14ac:dyDescent="0.25">
      <c r="A24" s="288">
        <v>18</v>
      </c>
      <c r="B24" s="289" t="s">
        <v>130</v>
      </c>
      <c r="C24" s="289" t="s">
        <v>129</v>
      </c>
      <c r="D24" s="289">
        <v>0</v>
      </c>
      <c r="E24" s="289">
        <v>0</v>
      </c>
      <c r="F24" s="289">
        <v>0</v>
      </c>
      <c r="G24" s="325"/>
      <c r="H24" s="325"/>
      <c r="I24" s="325"/>
      <c r="J24" s="332"/>
      <c r="K24" s="325"/>
    </row>
    <row r="25" spans="1:11" x14ac:dyDescent="0.25">
      <c r="A25" s="288">
        <v>19</v>
      </c>
      <c r="B25" s="289" t="s">
        <v>131</v>
      </c>
      <c r="C25" s="289" t="s">
        <v>128</v>
      </c>
      <c r="D25" s="289">
        <v>0</v>
      </c>
      <c r="E25" s="289">
        <v>0</v>
      </c>
      <c r="F25" s="289">
        <v>3</v>
      </c>
      <c r="G25" s="324">
        <v>6</v>
      </c>
      <c r="H25" s="324">
        <v>0</v>
      </c>
      <c r="I25" s="324">
        <v>0</v>
      </c>
      <c r="J25" s="331">
        <v>6</v>
      </c>
      <c r="K25" s="324" t="s">
        <v>52</v>
      </c>
    </row>
    <row r="26" spans="1:11" ht="16.899999999999999" customHeight="1" x14ac:dyDescent="0.25">
      <c r="A26" s="288">
        <v>20</v>
      </c>
      <c r="B26" s="289" t="s">
        <v>131</v>
      </c>
      <c r="C26" s="289" t="s">
        <v>129</v>
      </c>
      <c r="D26" s="289">
        <v>0</v>
      </c>
      <c r="E26" s="289">
        <v>0</v>
      </c>
      <c r="F26" s="289">
        <v>3</v>
      </c>
      <c r="G26" s="325"/>
      <c r="H26" s="325"/>
      <c r="I26" s="325"/>
      <c r="J26" s="332"/>
      <c r="K26" s="325"/>
    </row>
    <row r="27" spans="1:11" ht="18" hidden="1" customHeight="1" x14ac:dyDescent="0.25">
      <c r="A27" s="282"/>
      <c r="K27" s="284"/>
    </row>
    <row r="29" spans="1:11" x14ac:dyDescent="0.25">
      <c r="A29" t="s">
        <v>78</v>
      </c>
      <c r="G29" t="s">
        <v>79</v>
      </c>
    </row>
    <row r="30" spans="1:11" x14ac:dyDescent="0.25">
      <c r="G30" t="s">
        <v>80</v>
      </c>
    </row>
    <row r="31" spans="1:11" x14ac:dyDescent="0.25">
      <c r="C31" s="198"/>
      <c r="G31" t="s">
        <v>81</v>
      </c>
    </row>
    <row r="32" spans="1:11" x14ac:dyDescent="0.25">
      <c r="G32" t="s">
        <v>86</v>
      </c>
    </row>
  </sheetData>
  <mergeCells count="60">
    <mergeCell ref="G19:G20"/>
    <mergeCell ref="G21:G22"/>
    <mergeCell ref="G23:G24"/>
    <mergeCell ref="G25:G26"/>
    <mergeCell ref="G7:G8"/>
    <mergeCell ref="G9:G10"/>
    <mergeCell ref="G11:G12"/>
    <mergeCell ref="G13:G14"/>
    <mergeCell ref="G15:G16"/>
    <mergeCell ref="G17:G18"/>
    <mergeCell ref="J21:J22"/>
    <mergeCell ref="J23:J24"/>
    <mergeCell ref="J25:J26"/>
    <mergeCell ref="K7:K8"/>
    <mergeCell ref="K11:K12"/>
    <mergeCell ref="K13:K14"/>
    <mergeCell ref="K15:K16"/>
    <mergeCell ref="K17:K18"/>
    <mergeCell ref="I21:I22"/>
    <mergeCell ref="I23:I24"/>
    <mergeCell ref="I25:I2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J11:J12"/>
    <mergeCell ref="J13:J14"/>
    <mergeCell ref="J15:J16"/>
    <mergeCell ref="I17:I18"/>
    <mergeCell ref="I19:I20"/>
    <mergeCell ref="J17:J18"/>
    <mergeCell ref="J19:J20"/>
    <mergeCell ref="F5:F6"/>
    <mergeCell ref="G5:G6"/>
    <mergeCell ref="I7:I8"/>
    <mergeCell ref="I9:I10"/>
    <mergeCell ref="J7:J8"/>
    <mergeCell ref="J9:J10"/>
    <mergeCell ref="K23:K24"/>
    <mergeCell ref="K25:K26"/>
    <mergeCell ref="K9:K10"/>
    <mergeCell ref="K5:K6"/>
    <mergeCell ref="B5:B6"/>
    <mergeCell ref="C5:C6"/>
    <mergeCell ref="D5:D6"/>
    <mergeCell ref="E5:E6"/>
    <mergeCell ref="H5:H6"/>
    <mergeCell ref="J5:J6"/>
    <mergeCell ref="I11:I12"/>
    <mergeCell ref="I13:I14"/>
    <mergeCell ref="I15:I16"/>
    <mergeCell ref="K19:K20"/>
    <mergeCell ref="K21:K22"/>
    <mergeCell ref="I5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86" zoomScaleNormal="86" workbookViewId="0">
      <selection activeCell="M28" sqref="M28"/>
    </sheetView>
  </sheetViews>
  <sheetFormatPr defaultRowHeight="15" x14ac:dyDescent="0.25"/>
  <cols>
    <col min="1" max="1" width="24.28515625" customWidth="1"/>
  </cols>
  <sheetData>
    <row r="1" spans="1:18" ht="18.75" x14ac:dyDescent="0.3">
      <c r="B1" s="47"/>
      <c r="C1" s="199" t="s">
        <v>50</v>
      </c>
      <c r="D1" s="199"/>
      <c r="E1" s="199"/>
      <c r="F1" s="199"/>
      <c r="G1" s="199"/>
      <c r="H1" s="199"/>
      <c r="I1" s="199"/>
      <c r="J1" s="199"/>
      <c r="K1" s="199"/>
      <c r="L1" s="48"/>
      <c r="M1" s="48"/>
    </row>
    <row r="2" spans="1:18" ht="18.75" x14ac:dyDescent="0.3">
      <c r="B2" s="47"/>
      <c r="C2" s="199" t="s">
        <v>49</v>
      </c>
      <c r="D2" s="199"/>
      <c r="E2" s="199"/>
      <c r="F2" s="199"/>
      <c r="G2" s="199"/>
      <c r="H2" s="199"/>
      <c r="I2" s="199"/>
      <c r="J2" s="199"/>
      <c r="K2" s="200"/>
    </row>
    <row r="3" spans="1:18" ht="18.75" x14ac:dyDescent="0.3">
      <c r="B3" s="47"/>
      <c r="C3" s="199"/>
      <c r="D3" s="199" t="s">
        <v>77</v>
      </c>
      <c r="E3" s="199"/>
      <c r="F3" s="199"/>
      <c r="G3" s="199"/>
      <c r="H3" s="201"/>
      <c r="I3" s="201"/>
      <c r="J3" s="201"/>
      <c r="K3" s="199"/>
      <c r="L3" s="48"/>
      <c r="M3" s="48"/>
    </row>
    <row r="4" spans="1:18" ht="19.5" thickBot="1" x14ac:dyDescent="0.35">
      <c r="A4" t="s">
        <v>83</v>
      </c>
      <c r="B4" s="47"/>
      <c r="C4" s="199"/>
      <c r="D4" s="199"/>
      <c r="E4" s="199"/>
      <c r="F4" s="199"/>
      <c r="G4" s="199"/>
      <c r="H4" s="201"/>
      <c r="I4" s="201"/>
      <c r="J4" s="201"/>
      <c r="K4" s="202" t="s">
        <v>82</v>
      </c>
      <c r="L4" s="202"/>
      <c r="M4" s="202"/>
    </row>
    <row r="5" spans="1:18" ht="15.75" thickBot="1" x14ac:dyDescent="0.3">
      <c r="A5" s="129" t="s">
        <v>0</v>
      </c>
      <c r="B5" s="130" t="s">
        <v>1</v>
      </c>
      <c r="C5" s="129" t="s">
        <v>2</v>
      </c>
      <c r="D5" s="131" t="s">
        <v>3</v>
      </c>
      <c r="E5" s="129" t="s">
        <v>4</v>
      </c>
      <c r="F5" s="131" t="s">
        <v>3</v>
      </c>
      <c r="G5" s="129" t="s">
        <v>57</v>
      </c>
      <c r="H5" s="131" t="s">
        <v>3</v>
      </c>
      <c r="I5" s="129" t="s">
        <v>6</v>
      </c>
      <c r="J5" s="131" t="s">
        <v>3</v>
      </c>
      <c r="K5" s="132" t="s">
        <v>7</v>
      </c>
      <c r="L5" s="133" t="s">
        <v>8</v>
      </c>
      <c r="M5" s="134" t="s">
        <v>48</v>
      </c>
      <c r="N5" s="131" t="s">
        <v>8</v>
      </c>
    </row>
    <row r="6" spans="1:18" ht="15.75" thickTop="1" x14ac:dyDescent="0.25">
      <c r="A6" s="135" t="s">
        <v>53</v>
      </c>
      <c r="B6" s="136">
        <v>5</v>
      </c>
      <c r="C6" s="137">
        <v>156</v>
      </c>
      <c r="D6" s="138">
        <v>6</v>
      </c>
      <c r="E6" s="137">
        <v>22</v>
      </c>
      <c r="F6" s="138">
        <v>23</v>
      </c>
      <c r="G6" s="139">
        <v>3.46</v>
      </c>
      <c r="H6" s="138">
        <v>18</v>
      </c>
      <c r="I6" s="140">
        <v>10.7</v>
      </c>
      <c r="J6" s="138">
        <v>42</v>
      </c>
      <c r="K6" s="141">
        <v>89</v>
      </c>
      <c r="L6" s="142">
        <v>11</v>
      </c>
      <c r="M6" s="143"/>
      <c r="N6" s="144"/>
    </row>
    <row r="7" spans="1:18" x14ac:dyDescent="0.25">
      <c r="A7" s="145" t="s">
        <v>54</v>
      </c>
      <c r="B7" s="92">
        <v>5</v>
      </c>
      <c r="C7" s="3">
        <v>163</v>
      </c>
      <c r="D7" s="4">
        <v>8</v>
      </c>
      <c r="E7" s="3">
        <v>23</v>
      </c>
      <c r="F7" s="4">
        <v>25</v>
      </c>
      <c r="G7" s="103">
        <v>3.45</v>
      </c>
      <c r="H7" s="4">
        <v>19</v>
      </c>
      <c r="I7" s="104">
        <v>11.1</v>
      </c>
      <c r="J7" s="4">
        <v>30</v>
      </c>
      <c r="K7" s="33">
        <v>82</v>
      </c>
      <c r="L7" s="20">
        <v>12</v>
      </c>
      <c r="M7" s="83"/>
      <c r="N7" s="146"/>
    </row>
    <row r="8" spans="1:18" x14ac:dyDescent="0.25">
      <c r="A8" s="145" t="s">
        <v>55</v>
      </c>
      <c r="B8" s="92">
        <v>5</v>
      </c>
      <c r="C8" s="3">
        <v>160</v>
      </c>
      <c r="D8" s="4">
        <v>7</v>
      </c>
      <c r="E8" s="3">
        <v>18</v>
      </c>
      <c r="F8" s="4">
        <v>15</v>
      </c>
      <c r="G8" s="103">
        <v>3.39</v>
      </c>
      <c r="H8" s="4">
        <v>27</v>
      </c>
      <c r="I8" s="105">
        <v>11.1</v>
      </c>
      <c r="J8" s="4">
        <v>30</v>
      </c>
      <c r="K8" s="33">
        <v>79</v>
      </c>
      <c r="L8" s="20">
        <v>13</v>
      </c>
      <c r="M8" s="83">
        <f>SUM(K6:K9)</f>
        <v>352</v>
      </c>
      <c r="N8" s="146">
        <v>3</v>
      </c>
    </row>
    <row r="9" spans="1:18" ht="15.75" thickBot="1" x14ac:dyDescent="0.3">
      <c r="A9" s="145" t="s">
        <v>56</v>
      </c>
      <c r="B9" s="92">
        <v>5</v>
      </c>
      <c r="C9" s="3">
        <v>177</v>
      </c>
      <c r="D9" s="4">
        <v>11</v>
      </c>
      <c r="E9" s="3">
        <v>29</v>
      </c>
      <c r="F9" s="4">
        <v>37</v>
      </c>
      <c r="G9" s="103">
        <v>3.41</v>
      </c>
      <c r="H9" s="28">
        <v>24</v>
      </c>
      <c r="I9" s="106">
        <v>11.1</v>
      </c>
      <c r="J9" s="4">
        <v>30</v>
      </c>
      <c r="K9" s="33">
        <v>102</v>
      </c>
      <c r="L9" s="20">
        <v>10</v>
      </c>
      <c r="M9" s="83"/>
      <c r="N9" s="146"/>
    </row>
    <row r="10" spans="1:18" x14ac:dyDescent="0.25">
      <c r="A10" s="147" t="s">
        <v>58</v>
      </c>
      <c r="B10" s="110" t="s">
        <v>16</v>
      </c>
      <c r="C10" s="111">
        <v>175</v>
      </c>
      <c r="D10" s="112">
        <v>10</v>
      </c>
      <c r="E10" s="111">
        <v>29</v>
      </c>
      <c r="F10" s="112">
        <v>37</v>
      </c>
      <c r="G10" s="120">
        <v>3.17</v>
      </c>
      <c r="H10" s="121">
        <v>55</v>
      </c>
      <c r="I10" s="122">
        <v>9.1999999999999993</v>
      </c>
      <c r="J10" s="121">
        <v>87</v>
      </c>
      <c r="K10" s="123">
        <f>SUM(D10,F10,H10,D10:D13)</f>
        <v>142</v>
      </c>
      <c r="L10" s="124">
        <v>9</v>
      </c>
      <c r="M10" s="124"/>
      <c r="N10" s="148"/>
    </row>
    <row r="11" spans="1:18" x14ac:dyDescent="0.25">
      <c r="A11" s="149" t="s">
        <v>59</v>
      </c>
      <c r="B11" s="107" t="s">
        <v>16</v>
      </c>
      <c r="C11" s="108">
        <v>175</v>
      </c>
      <c r="D11" s="109">
        <v>10</v>
      </c>
      <c r="E11" s="108">
        <v>32</v>
      </c>
      <c r="F11" s="109">
        <v>43</v>
      </c>
      <c r="G11" s="116">
        <v>3.38</v>
      </c>
      <c r="H11" s="17">
        <v>28</v>
      </c>
      <c r="I11" s="118">
        <v>9.8000000000000007</v>
      </c>
      <c r="J11" s="17">
        <v>69</v>
      </c>
      <c r="K11" s="33">
        <f t="shared" ref="K11:K28" si="0">SUM(D11,F11,H11,J11)</f>
        <v>150</v>
      </c>
      <c r="L11" s="20">
        <v>7</v>
      </c>
      <c r="M11" s="63"/>
      <c r="N11" s="150"/>
      <c r="R11" s="198"/>
    </row>
    <row r="12" spans="1:18" x14ac:dyDescent="0.25">
      <c r="A12" s="184" t="s">
        <v>60</v>
      </c>
      <c r="B12" s="185" t="s">
        <v>16</v>
      </c>
      <c r="C12" s="69">
        <v>185</v>
      </c>
      <c r="D12" s="64">
        <v>12</v>
      </c>
      <c r="E12" s="69">
        <v>29</v>
      </c>
      <c r="F12" s="64">
        <v>37</v>
      </c>
      <c r="G12" s="186">
        <v>3.26</v>
      </c>
      <c r="H12" s="64">
        <v>43</v>
      </c>
      <c r="I12" s="187">
        <v>8.9</v>
      </c>
      <c r="J12" s="64">
        <v>96</v>
      </c>
      <c r="K12" s="68">
        <f t="shared" si="0"/>
        <v>188</v>
      </c>
      <c r="L12" s="63">
        <v>2</v>
      </c>
      <c r="M12" s="63">
        <f>SUM(K10:K13)</f>
        <v>575</v>
      </c>
      <c r="N12" s="150">
        <v>2</v>
      </c>
      <c r="R12" s="198"/>
    </row>
    <row r="13" spans="1:18" ht="15.75" thickBot="1" x14ac:dyDescent="0.3">
      <c r="A13" s="151" t="s">
        <v>61</v>
      </c>
      <c r="B13" s="113" t="s">
        <v>16</v>
      </c>
      <c r="C13" s="7">
        <v>165</v>
      </c>
      <c r="D13" s="13">
        <v>8</v>
      </c>
      <c r="E13" s="7">
        <v>25</v>
      </c>
      <c r="F13" s="13">
        <v>29</v>
      </c>
      <c r="G13" s="117">
        <v>4.22</v>
      </c>
      <c r="H13" s="13">
        <v>1</v>
      </c>
      <c r="I13" s="119">
        <v>10.199999999999999</v>
      </c>
      <c r="J13" s="13">
        <v>57</v>
      </c>
      <c r="K13" s="42">
        <f t="shared" si="0"/>
        <v>95</v>
      </c>
      <c r="L13" s="20">
        <v>11</v>
      </c>
      <c r="M13" s="63"/>
      <c r="N13" s="150"/>
    </row>
    <row r="14" spans="1:18" x14ac:dyDescent="0.25">
      <c r="A14" s="152" t="s">
        <v>62</v>
      </c>
      <c r="B14" s="100" t="s">
        <v>22</v>
      </c>
      <c r="C14" s="114">
        <v>180</v>
      </c>
      <c r="D14" s="115">
        <v>11</v>
      </c>
      <c r="E14" s="114">
        <v>24</v>
      </c>
      <c r="F14" s="115">
        <v>27</v>
      </c>
      <c r="G14" s="125">
        <v>3.14</v>
      </c>
      <c r="H14" s="115">
        <v>58</v>
      </c>
      <c r="I14" s="114">
        <v>9.6</v>
      </c>
      <c r="J14" s="115">
        <v>75</v>
      </c>
      <c r="K14" s="56">
        <f t="shared" si="0"/>
        <v>171</v>
      </c>
      <c r="L14" s="57">
        <v>3</v>
      </c>
      <c r="M14" s="86"/>
      <c r="N14" s="153"/>
    </row>
    <row r="15" spans="1:18" x14ac:dyDescent="0.25">
      <c r="A15" s="188" t="s">
        <v>63</v>
      </c>
      <c r="B15" s="189" t="s">
        <v>22</v>
      </c>
      <c r="C15" s="190">
        <v>170</v>
      </c>
      <c r="D15" s="191">
        <v>9</v>
      </c>
      <c r="E15" s="190">
        <v>26</v>
      </c>
      <c r="F15" s="191">
        <v>31</v>
      </c>
      <c r="G15" s="192">
        <v>3.11</v>
      </c>
      <c r="H15" s="191">
        <v>62</v>
      </c>
      <c r="I15" s="190">
        <v>10.3</v>
      </c>
      <c r="J15" s="191">
        <v>54</v>
      </c>
      <c r="K15" s="193">
        <f t="shared" si="0"/>
        <v>156</v>
      </c>
      <c r="L15" s="182">
        <v>5</v>
      </c>
      <c r="M15" s="83"/>
      <c r="N15" s="146"/>
    </row>
    <row r="16" spans="1:18" x14ac:dyDescent="0.25">
      <c r="A16" s="145" t="s">
        <v>64</v>
      </c>
      <c r="B16" s="92" t="s">
        <v>22</v>
      </c>
      <c r="C16" s="3">
        <v>180</v>
      </c>
      <c r="D16" s="4">
        <v>11</v>
      </c>
      <c r="E16" s="3">
        <v>34</v>
      </c>
      <c r="F16" s="4">
        <v>48</v>
      </c>
      <c r="G16" s="103">
        <v>3.28</v>
      </c>
      <c r="H16" s="4">
        <v>41</v>
      </c>
      <c r="I16" s="3">
        <v>9.8000000000000007</v>
      </c>
      <c r="J16" s="4">
        <v>69</v>
      </c>
      <c r="K16" s="33">
        <f t="shared" si="0"/>
        <v>169</v>
      </c>
      <c r="L16" s="20">
        <v>4</v>
      </c>
      <c r="M16" s="83">
        <f>SUM(K14:K16,K18)</f>
        <v>682</v>
      </c>
      <c r="N16" s="146">
        <v>1</v>
      </c>
    </row>
    <row r="17" spans="1:16" x14ac:dyDescent="0.25">
      <c r="A17" s="145" t="s">
        <v>65</v>
      </c>
      <c r="B17" s="92" t="s">
        <v>22</v>
      </c>
      <c r="C17" s="3">
        <v>155</v>
      </c>
      <c r="D17" s="4">
        <v>10</v>
      </c>
      <c r="E17" s="3">
        <v>43</v>
      </c>
      <c r="F17" s="4">
        <v>70</v>
      </c>
      <c r="G17" s="103">
        <v>3.57</v>
      </c>
      <c r="H17" s="4">
        <v>4</v>
      </c>
      <c r="I17" s="3">
        <v>9.9</v>
      </c>
      <c r="J17" s="4">
        <v>66</v>
      </c>
      <c r="K17" s="33">
        <f t="shared" si="0"/>
        <v>150</v>
      </c>
      <c r="L17" s="20">
        <v>6</v>
      </c>
      <c r="M17" s="83"/>
      <c r="N17" s="146"/>
    </row>
    <row r="18" spans="1:16" ht="15.75" thickBot="1" x14ac:dyDescent="0.3">
      <c r="A18" s="164" t="s">
        <v>66</v>
      </c>
      <c r="B18" s="165" t="s">
        <v>22</v>
      </c>
      <c r="C18" s="166">
        <v>170</v>
      </c>
      <c r="D18" s="167">
        <v>9</v>
      </c>
      <c r="E18" s="166">
        <v>32</v>
      </c>
      <c r="F18" s="167">
        <v>43</v>
      </c>
      <c r="G18" s="168">
        <v>3.11</v>
      </c>
      <c r="H18" s="167">
        <v>62</v>
      </c>
      <c r="I18" s="166">
        <v>9.6999999999999993</v>
      </c>
      <c r="J18" s="167">
        <v>72</v>
      </c>
      <c r="K18" s="194">
        <f t="shared" si="0"/>
        <v>186</v>
      </c>
      <c r="L18" s="183">
        <v>1</v>
      </c>
      <c r="M18" s="155"/>
      <c r="N18" s="156"/>
    </row>
    <row r="19" spans="1:16" ht="15.75" thickTop="1" x14ac:dyDescent="0.25">
      <c r="A19" s="157" t="s">
        <v>67</v>
      </c>
      <c r="B19" s="158" t="s">
        <v>28</v>
      </c>
      <c r="C19" s="159">
        <v>190</v>
      </c>
      <c r="D19" s="160">
        <v>13</v>
      </c>
      <c r="E19" s="159">
        <v>40</v>
      </c>
      <c r="F19" s="160">
        <v>63</v>
      </c>
      <c r="G19" s="161">
        <v>3.18</v>
      </c>
      <c r="H19" s="160">
        <v>53</v>
      </c>
      <c r="I19" s="159">
        <v>9.6999999999999993</v>
      </c>
      <c r="J19" s="160">
        <v>72</v>
      </c>
      <c r="K19" s="162">
        <f t="shared" si="0"/>
        <v>201</v>
      </c>
      <c r="L19" s="163">
        <v>1</v>
      </c>
      <c r="M19" s="143"/>
      <c r="N19" s="144"/>
      <c r="P19" s="198"/>
    </row>
    <row r="20" spans="1:16" ht="15.75" thickBot="1" x14ac:dyDescent="0.3">
      <c r="A20" s="164" t="s">
        <v>68</v>
      </c>
      <c r="B20" s="165" t="s">
        <v>28</v>
      </c>
      <c r="C20" s="166">
        <v>210</v>
      </c>
      <c r="D20" s="167">
        <v>17</v>
      </c>
      <c r="E20" s="166">
        <v>32</v>
      </c>
      <c r="F20" s="167">
        <v>43</v>
      </c>
      <c r="G20" s="168">
        <v>3.49</v>
      </c>
      <c r="H20" s="167">
        <v>15</v>
      </c>
      <c r="I20" s="169">
        <v>9.5</v>
      </c>
      <c r="J20" s="167">
        <v>78</v>
      </c>
      <c r="K20" s="170">
        <f t="shared" si="0"/>
        <v>153</v>
      </c>
      <c r="L20" s="171">
        <v>2</v>
      </c>
      <c r="M20" s="172">
        <f>SUM(K19:K20)</f>
        <v>354</v>
      </c>
      <c r="N20" s="173" t="s">
        <v>52</v>
      </c>
    </row>
    <row r="21" spans="1:16" ht="15.75" thickTop="1" x14ac:dyDescent="0.25">
      <c r="A21" s="157" t="s">
        <v>69</v>
      </c>
      <c r="B21" s="158" t="s">
        <v>33</v>
      </c>
      <c r="C21" s="159">
        <v>229</v>
      </c>
      <c r="D21" s="160">
        <v>21</v>
      </c>
      <c r="E21" s="159">
        <v>33</v>
      </c>
      <c r="F21" s="160">
        <v>45</v>
      </c>
      <c r="G21" s="161">
        <v>2.57</v>
      </c>
      <c r="H21" s="160">
        <v>80</v>
      </c>
      <c r="I21" s="159">
        <v>8.9</v>
      </c>
      <c r="J21" s="160">
        <v>96</v>
      </c>
      <c r="K21" s="162">
        <f t="shared" si="0"/>
        <v>242</v>
      </c>
      <c r="L21" s="180">
        <v>2</v>
      </c>
      <c r="M21" s="143"/>
      <c r="N21" s="144"/>
    </row>
    <row r="22" spans="1:16" x14ac:dyDescent="0.25">
      <c r="A22" s="145" t="s">
        <v>70</v>
      </c>
      <c r="B22" s="92" t="s">
        <v>33</v>
      </c>
      <c r="C22" s="3">
        <v>195</v>
      </c>
      <c r="D22" s="4">
        <v>14</v>
      </c>
      <c r="E22" s="3">
        <v>48</v>
      </c>
      <c r="F22" s="4">
        <v>83</v>
      </c>
      <c r="G22" s="103">
        <v>4.2</v>
      </c>
      <c r="H22" s="4">
        <v>1</v>
      </c>
      <c r="I22" s="3">
        <v>9.1</v>
      </c>
      <c r="J22" s="4">
        <v>90</v>
      </c>
      <c r="K22" s="35">
        <f t="shared" si="0"/>
        <v>188</v>
      </c>
      <c r="L22" s="15">
        <v>7</v>
      </c>
      <c r="M22" s="82"/>
      <c r="N22" s="175"/>
    </row>
    <row r="23" spans="1:16" x14ac:dyDescent="0.25">
      <c r="A23" s="154" t="s">
        <v>71</v>
      </c>
      <c r="B23" s="98" t="s">
        <v>33</v>
      </c>
      <c r="C23" s="65">
        <v>213</v>
      </c>
      <c r="D23" s="66">
        <v>18</v>
      </c>
      <c r="E23" s="65">
        <v>41</v>
      </c>
      <c r="F23" s="66">
        <v>65</v>
      </c>
      <c r="G23" s="126">
        <v>3.02</v>
      </c>
      <c r="H23" s="66">
        <v>73</v>
      </c>
      <c r="I23" s="65">
        <v>9</v>
      </c>
      <c r="J23" s="66">
        <v>93</v>
      </c>
      <c r="K23" s="69">
        <f t="shared" si="0"/>
        <v>249</v>
      </c>
      <c r="L23" s="84">
        <v>1</v>
      </c>
      <c r="M23" s="83"/>
      <c r="N23" s="146"/>
    </row>
    <row r="24" spans="1:16" x14ac:dyDescent="0.25">
      <c r="A24" s="188" t="s">
        <v>72</v>
      </c>
      <c r="B24" s="189" t="s">
        <v>33</v>
      </c>
      <c r="C24" s="190">
        <v>190</v>
      </c>
      <c r="D24" s="191">
        <v>13</v>
      </c>
      <c r="E24" s="190">
        <v>21</v>
      </c>
      <c r="F24" s="191">
        <v>21</v>
      </c>
      <c r="G24" s="192">
        <v>3.24</v>
      </c>
      <c r="H24" s="191">
        <v>46</v>
      </c>
      <c r="I24" s="190">
        <v>10.9</v>
      </c>
      <c r="J24" s="191">
        <v>36</v>
      </c>
      <c r="K24" s="195">
        <f t="shared" si="0"/>
        <v>116</v>
      </c>
      <c r="L24" s="196">
        <v>8</v>
      </c>
      <c r="M24" s="83">
        <f>SUM(K21,K23,K25:K26)</f>
        <v>888</v>
      </c>
      <c r="N24" s="176">
        <v>1</v>
      </c>
    </row>
    <row r="25" spans="1:16" x14ac:dyDescent="0.25">
      <c r="A25" s="145" t="s">
        <v>73</v>
      </c>
      <c r="B25" s="92" t="s">
        <v>33</v>
      </c>
      <c r="C25" s="3">
        <v>190</v>
      </c>
      <c r="D25" s="4">
        <v>13</v>
      </c>
      <c r="E25" s="3">
        <v>42</v>
      </c>
      <c r="F25" s="4">
        <v>67</v>
      </c>
      <c r="G25" s="103">
        <v>3.09</v>
      </c>
      <c r="H25" s="4">
        <v>65</v>
      </c>
      <c r="I25" s="3">
        <v>10</v>
      </c>
      <c r="J25" s="4">
        <v>63</v>
      </c>
      <c r="K25" s="35">
        <f t="shared" si="0"/>
        <v>208</v>
      </c>
      <c r="L25" s="15">
        <v>5</v>
      </c>
      <c r="M25" s="83"/>
      <c r="N25" s="146"/>
    </row>
    <row r="26" spans="1:16" ht="15.75" thickBot="1" x14ac:dyDescent="0.3">
      <c r="A26" s="177" t="s">
        <v>74</v>
      </c>
      <c r="B26" s="99" t="s">
        <v>33</v>
      </c>
      <c r="C26" s="5">
        <v>205</v>
      </c>
      <c r="D26" s="6">
        <v>16</v>
      </c>
      <c r="E26" s="5">
        <v>41</v>
      </c>
      <c r="F26" s="6">
        <v>65</v>
      </c>
      <c r="G26" s="127">
        <v>3.49</v>
      </c>
      <c r="H26" s="6">
        <v>15</v>
      </c>
      <c r="I26" s="5">
        <v>9</v>
      </c>
      <c r="J26" s="6">
        <v>93</v>
      </c>
      <c r="K26" s="37">
        <f t="shared" si="0"/>
        <v>189</v>
      </c>
      <c r="L26" s="14">
        <v>6</v>
      </c>
      <c r="M26" s="85"/>
      <c r="N26" s="178"/>
    </row>
    <row r="27" spans="1:16" ht="15.75" thickBot="1" x14ac:dyDescent="0.3">
      <c r="A27" s="179" t="s">
        <v>75</v>
      </c>
      <c r="B27" s="97" t="s">
        <v>39</v>
      </c>
      <c r="C27" s="59">
        <v>200</v>
      </c>
      <c r="D27" s="60">
        <v>15</v>
      </c>
      <c r="E27" s="59">
        <v>37</v>
      </c>
      <c r="F27" s="60">
        <v>55</v>
      </c>
      <c r="G27" s="128">
        <v>3.1</v>
      </c>
      <c r="H27" s="60">
        <v>63</v>
      </c>
      <c r="I27" s="59">
        <v>9</v>
      </c>
      <c r="J27" s="60">
        <v>93</v>
      </c>
      <c r="K27" s="70">
        <f t="shared" si="0"/>
        <v>226</v>
      </c>
      <c r="L27" s="84">
        <v>3</v>
      </c>
      <c r="M27" s="86"/>
      <c r="N27" s="146"/>
    </row>
    <row r="28" spans="1:16" ht="15.75" thickBot="1" x14ac:dyDescent="0.3">
      <c r="A28" s="174" t="s">
        <v>76</v>
      </c>
      <c r="B28" s="197" t="s">
        <v>39</v>
      </c>
      <c r="C28" s="166">
        <v>225</v>
      </c>
      <c r="D28" s="167">
        <v>20</v>
      </c>
      <c r="E28" s="166">
        <v>34</v>
      </c>
      <c r="F28" s="167">
        <v>47</v>
      </c>
      <c r="G28" s="168">
        <v>3.1</v>
      </c>
      <c r="H28" s="167">
        <v>63</v>
      </c>
      <c r="I28" s="166">
        <v>8.9</v>
      </c>
      <c r="J28" s="167">
        <v>96</v>
      </c>
      <c r="K28" s="170">
        <f t="shared" si="0"/>
        <v>226</v>
      </c>
      <c r="L28" s="171">
        <v>3</v>
      </c>
      <c r="M28" s="181">
        <f>SUM(K27:K28)</f>
        <v>452</v>
      </c>
      <c r="N28" s="173" t="s">
        <v>52</v>
      </c>
    </row>
    <row r="29" spans="1:16" ht="15.75" thickTop="1" x14ac:dyDescent="0.25"/>
    <row r="30" spans="1:16" x14ac:dyDescent="0.25">
      <c r="A30" t="s">
        <v>78</v>
      </c>
      <c r="G30" t="s">
        <v>79</v>
      </c>
    </row>
    <row r="31" spans="1:16" x14ac:dyDescent="0.25">
      <c r="G31" t="s">
        <v>80</v>
      </c>
    </row>
    <row r="32" spans="1:16" x14ac:dyDescent="0.25">
      <c r="C32" s="198"/>
      <c r="G32" t="s">
        <v>81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девушки</vt:lpstr>
      <vt:lpstr>итог</vt:lpstr>
      <vt:lpstr>ПСИ итог</vt:lpstr>
      <vt:lpstr>юноши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2022-05-22T17:46:03Z</dcterms:modified>
</cp:coreProperties>
</file>